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ramac\Desktop\"/>
    </mc:Choice>
  </mc:AlternateContent>
  <xr:revisionPtr revIDLastSave="0" documentId="13_ncr:1_{20A9B443-5104-4BE3-8C7F-03978ACA34BB}" xr6:coauthVersionLast="47" xr6:coauthVersionMax="47" xr10:uidLastSave="{00000000-0000-0000-0000-000000000000}"/>
  <bookViews>
    <workbookView xWindow="-120" yWindow="-120" windowWidth="29040" windowHeight="15840" activeTab="3" xr2:uid="{1C5C84E0-E12C-4771-B8D7-4A8E7CF62D61}"/>
  </bookViews>
  <sheets>
    <sheet name="Naslovna" sheetId="6" r:id="rId1"/>
    <sheet name="RDG" sheetId="1" r:id="rId2"/>
    <sheet name="BILANCA" sheetId="2" r:id="rId3"/>
    <sheet name="FINANCIJSKI TOK" sheetId="3" r:id="rId4"/>
    <sheet name="DOH" sheetId="7" r:id="rId5"/>
    <sheet name="FIN POKAZATELJI" sheetId="4" state="hidden" r:id="rId6"/>
  </sheets>
  <externalReferences>
    <externalReference r:id="rId7"/>
    <externalReference r:id="rId8"/>
  </externalReferences>
  <definedNames>
    <definedName name="___IV70000">[1]TESTIRANJE!#REF!</definedName>
    <definedName name="__IV100000">#REF!</definedName>
    <definedName name="__IV70000">[1]TESTIRANJE!#REF!</definedName>
    <definedName name="__IV99999">#REF!</definedName>
    <definedName name="__S1" localSheetId="2" hidden="1">{#N/A,#N/A,FALSE,"Development Plan YR. 01-03"}</definedName>
    <definedName name="__S1" localSheetId="3" hidden="1">{#N/A,#N/A,FALSE,"Development Plan YR. 01-03"}</definedName>
    <definedName name="__S1" localSheetId="0" hidden="1">{#N/A,#N/A,FALSE,"Development Plan YR. 01-03"}</definedName>
    <definedName name="__S1" hidden="1">{#N/A,#N/A,FALSE,"Development Plan YR. 01-03"}</definedName>
    <definedName name="__ss1" localSheetId="2" hidden="1">{#N/A,#N/A,FALSE,"Development Plan YR. 01-03"}</definedName>
    <definedName name="__ss1" localSheetId="3" hidden="1">{#N/A,#N/A,FALSE,"Development Plan YR. 01-03"}</definedName>
    <definedName name="__ss1" localSheetId="0" hidden="1">{#N/A,#N/A,FALSE,"Development Plan YR. 01-03"}</definedName>
    <definedName name="__ss1" hidden="1">{#N/A,#N/A,FALSE,"Development Plan YR. 01-03"}</definedName>
    <definedName name="_1._Doprinosi">Naslovna!$H$31</definedName>
    <definedName name="_2._Doprinosi">Naslovna!$H$31</definedName>
    <definedName name="_IV100000" localSheetId="0">#REF!</definedName>
    <definedName name="_IV100000">#REF!</definedName>
    <definedName name="_IV99999" localSheetId="0">#REF!</definedName>
    <definedName name="_IV99999">#REF!</definedName>
    <definedName name="_S1" localSheetId="2" hidden="1">{#N/A,#N/A,FALSE,"Development Plan YR. 01-03"}</definedName>
    <definedName name="_S1" localSheetId="3" hidden="1">{#N/A,#N/A,FALSE,"Development Plan YR. 01-03"}</definedName>
    <definedName name="_S1" localSheetId="0" hidden="1">{#N/A,#N/A,FALSE,"Development Plan YR. 01-03"}</definedName>
    <definedName name="_S1" hidden="1">{#N/A,#N/A,FALSE,"Development Plan YR. 01-03"}</definedName>
    <definedName name="_ss1" localSheetId="2" hidden="1">{#N/A,#N/A,FALSE,"Development Plan YR. 01-03"}</definedName>
    <definedName name="_ss1" localSheetId="3" hidden="1">{#N/A,#N/A,FALSE,"Development Plan YR. 01-03"}</definedName>
    <definedName name="_ss1" localSheetId="0" hidden="1">{#N/A,#N/A,FALSE,"Development Plan YR. 01-03"}</definedName>
    <definedName name="_ss1" hidden="1">{#N/A,#N/A,FALSE,"Development Plan YR. 01-03"}</definedName>
    <definedName name="aaa" localSheetId="2" hidden="1">{#N/A,#N/A,FALSE,"Development Plan YR. 01-03";#N/A,#N/A,FALSE,"Development Plan YR. 01-03"}</definedName>
    <definedName name="aaa" localSheetId="3" hidden="1">{#N/A,#N/A,FALSE,"Development Plan YR. 01-03";#N/A,#N/A,FALSE,"Development Plan YR. 01-03"}</definedName>
    <definedName name="aaa" localSheetId="0" hidden="1">{#N/A,#N/A,FALSE,"Development Plan YR. 01-03";#N/A,#N/A,FALSE,"Development Plan YR. 01-03"}</definedName>
    <definedName name="aaa" hidden="1">{#N/A,#N/A,FALSE,"Development Plan YR. 01-03";#N/A,#N/A,FALSE,"Development Plan YR. 01-03"}</definedName>
    <definedName name="ang" localSheetId="2" hidden="1">{#N/A,#N/A,FALSE,"Development Plan YR. 01-03";#N/A,#N/A,FALSE,"Development Plan YR. 01-03"}</definedName>
    <definedName name="ang" localSheetId="3" hidden="1">{#N/A,#N/A,FALSE,"Development Plan YR. 01-03";#N/A,#N/A,FALSE,"Development Plan YR. 01-03"}</definedName>
    <definedName name="ang" localSheetId="0" hidden="1">{#N/A,#N/A,FALSE,"Development Plan YR. 01-03";#N/A,#N/A,FALSE,"Development Plan YR. 01-03"}</definedName>
    <definedName name="ang" hidden="1">{#N/A,#N/A,FALSE,"Development Plan YR. 01-03";#N/A,#N/A,FALSE,"Development Plan YR. 01-03"}</definedName>
    <definedName name="as" localSheetId="2" hidden="1">{#N/A,#N/A,FALSE,"Development Plan YR. 01-03";#N/A,#N/A,FALSE,"Development Plan YR. 01-03"}</definedName>
    <definedName name="as" localSheetId="3" hidden="1">{#N/A,#N/A,FALSE,"Development Plan YR. 01-03";#N/A,#N/A,FALSE,"Development Plan YR. 01-03"}</definedName>
    <definedName name="as" localSheetId="0" hidden="1">{#N/A,#N/A,FALSE,"Development Plan YR. 01-03";#N/A,#N/A,FALSE,"Development Plan YR. 01-03"}</definedName>
    <definedName name="as" hidden="1">{#N/A,#N/A,FALSE,"Development Plan YR. 01-03";#N/A,#N/A,FALSE,"Development Plan YR. 01-03"}</definedName>
    <definedName name="AS2DocOpenMode" hidden="1">"AS2DocumentEdit"</definedName>
    <definedName name="_xlnm.Database" localSheetId="0">#REF!</definedName>
    <definedName name="_xlnm.Database">#REF!</definedName>
    <definedName name="bbb" localSheetId="2" hidden="1">{#N/A,#N/A,FALSE,"Development Plan YR. 01-03";#N/A,#N/A,FALSE,"Development Plan YR. 01-03"}</definedName>
    <definedName name="bbb" localSheetId="3" hidden="1">{#N/A,#N/A,FALSE,"Development Plan YR. 01-03";#N/A,#N/A,FALSE,"Development Plan YR. 01-03"}</definedName>
    <definedName name="bbb" localSheetId="0" hidden="1">{#N/A,#N/A,FALSE,"Development Plan YR. 01-03";#N/A,#N/A,FALSE,"Development Plan YR. 01-03"}</definedName>
    <definedName name="bbb" hidden="1">{#N/A,#N/A,FALSE,"Development Plan YR. 01-03";#N/A,#N/A,FALSE,"Development Plan YR. 01-03"}</definedName>
    <definedName name="das" localSheetId="2" hidden="1">{#N/A,#N/A,FALSE,"Monthly Sales Plan Y2K"}</definedName>
    <definedName name="das" localSheetId="3" hidden="1">{#N/A,#N/A,FALSE,"Monthly Sales Plan Y2K"}</definedName>
    <definedName name="das" localSheetId="0" hidden="1">{#N/A,#N/A,FALSE,"Monthly Sales Plan Y2K"}</definedName>
    <definedName name="das" hidden="1">{#N/A,#N/A,FALSE,"Monthly Sales Plan Y2K"}</definedName>
    <definedName name="dfgd" localSheetId="2" hidden="1">{#N/A,#N/A,FALSE,"Monthly Sales Plan Y2K"}</definedName>
    <definedName name="dfgd" localSheetId="3" hidden="1">{#N/A,#N/A,FALSE,"Monthly Sales Plan Y2K"}</definedName>
    <definedName name="dfgd" localSheetId="0" hidden="1">{#N/A,#N/A,FALSE,"Monthly Sales Plan Y2K"}</definedName>
    <definedName name="dfgd" hidden="1">{#N/A,#N/A,FALSE,"Monthly Sales Plan Y2K"}</definedName>
    <definedName name="EmpNameRange">"Elmer,Michael,125"</definedName>
    <definedName name="Energija">#REF!</definedName>
    <definedName name="hgdf" localSheetId="2" hidden="1">{#N/A,#N/A,FALSE,"Development Plan YR. 01-03"}</definedName>
    <definedName name="hgdf" localSheetId="3" hidden="1">{#N/A,#N/A,FALSE,"Development Plan YR. 01-03"}</definedName>
    <definedName name="hgdf" localSheetId="0" hidden="1">{#N/A,#N/A,FALSE,"Development Plan YR. 01-03"}</definedName>
    <definedName name="hgdf" hidden="1">{#N/A,#N/A,FALSE,"Development Plan YR. 01-03"}</definedName>
    <definedName name="Hrana">#REF!</definedName>
    <definedName name="InputData" localSheetId="0">#REF!</definedName>
    <definedName name="InputData">#REF!</definedName>
    <definedName name="magi2" localSheetId="2" hidden="1">{#N/A,#N/A,FALSE,"Monthly Sales Plan Y2K"}</definedName>
    <definedName name="magi2" localSheetId="3" hidden="1">{#N/A,#N/A,FALSE,"Monthly Sales Plan Y2K"}</definedName>
    <definedName name="magi2" localSheetId="0" hidden="1">{#N/A,#N/A,FALSE,"Monthly Sales Plan Y2K"}</definedName>
    <definedName name="magi2" hidden="1">{#N/A,#N/A,FALSE,"Monthly Sales Plan Y2K"}</definedName>
    <definedName name="_xlnm.Print_Area" localSheetId="2">BILANCA!$A$2:$P$61</definedName>
    <definedName name="_xlnm.Print_Area" localSheetId="4">DOH!$A$2:$L$63</definedName>
    <definedName name="_xlnm.Print_Area" localSheetId="3">'FINANCIJSKI TOK'!$A$2:$M$30</definedName>
    <definedName name="_xlnm.Print_Area" localSheetId="0">Naslovna!$A$1:$O$35</definedName>
    <definedName name="_xlnm.Print_Area" localSheetId="1">RDG!$A$2:$P$55</definedName>
    <definedName name="Promet">#REF!</definedName>
    <definedName name="sda" localSheetId="2" hidden="1">{#N/A,#N/A,FALSE,"Monthly Sales Plan Y2K"}</definedName>
    <definedName name="sda" localSheetId="3" hidden="1">{#N/A,#N/A,FALSE,"Monthly Sales Plan Y2K"}</definedName>
    <definedName name="sda" localSheetId="0" hidden="1">{#N/A,#N/A,FALSE,"Monthly Sales Plan Y2K"}</definedName>
    <definedName name="sda" hidden="1">{#N/A,#N/A,FALSE,"Monthly Sales Plan Y2K"}</definedName>
    <definedName name="Sigurnost">#REF!</definedName>
    <definedName name="Silvije" localSheetId="2" hidden="1">{#N/A,#N/A,FALSE,"Development Plan YR. 01-03";#N/A,#N/A,FALSE,"Development Plan YR. 01-03"}</definedName>
    <definedName name="Silvije" localSheetId="3" hidden="1">{#N/A,#N/A,FALSE,"Development Plan YR. 01-03";#N/A,#N/A,FALSE,"Development Plan YR. 01-03"}</definedName>
    <definedName name="Silvije" localSheetId="0" hidden="1">{#N/A,#N/A,FALSE,"Development Plan YR. 01-03";#N/A,#N/A,FALSE,"Development Plan YR. 01-03"}</definedName>
    <definedName name="Silvije" hidden="1">{#N/A,#N/A,FALSE,"Development Plan YR. 01-03";#N/A,#N/A,FALSE,"Development Plan YR. 01-03"}</definedName>
    <definedName name="silvije1" localSheetId="2" hidden="1">{#N/A,#N/A,FALSE,"Development Plan YR. 01-03";#N/A,#N/A,FALSE,"Development Plan YR. 01-03"}</definedName>
    <definedName name="silvije1" localSheetId="3" hidden="1">{#N/A,#N/A,FALSE,"Development Plan YR. 01-03";#N/A,#N/A,FALSE,"Development Plan YR. 01-03"}</definedName>
    <definedName name="silvije1" localSheetId="0" hidden="1">{#N/A,#N/A,FALSE,"Development Plan YR. 01-03";#N/A,#N/A,FALSE,"Development Plan YR. 01-03"}</definedName>
    <definedName name="silvije1" hidden="1">{#N/A,#N/A,FALSE,"Development Plan YR. 01-03";#N/A,#N/A,FALSE,"Development Plan YR. 01-03"}</definedName>
    <definedName name="SLO" localSheetId="2" hidden="1">{#N/A,#N/A,FALSE,"Monthly Sales Plan Y2K"}</definedName>
    <definedName name="SLO" localSheetId="3" hidden="1">{#N/A,#N/A,FALSE,"Monthly Sales Plan Y2K"}</definedName>
    <definedName name="SLO" localSheetId="0" hidden="1">{#N/A,#N/A,FALSE,"Monthly Sales Plan Y2K"}</definedName>
    <definedName name="SLO" hidden="1">{#N/A,#N/A,FALSE,"Monthly Sales Plan Y2K"}</definedName>
    <definedName name="tdtzs" localSheetId="2" hidden="1">{#N/A,#N/A,FALSE,"Monthly Sales Plan Y2K"}</definedName>
    <definedName name="tdtzs" localSheetId="3" hidden="1">{#N/A,#N/A,FALSE,"Monthly Sales Plan Y2K"}</definedName>
    <definedName name="tdtzs" localSheetId="0" hidden="1">{#N/A,#N/A,FALSE,"Monthly Sales Plan Y2K"}</definedName>
    <definedName name="tdtzs" hidden="1">{#N/A,#N/A,FALSE,"Monthly Sales Plan Y2K"}</definedName>
    <definedName name="TextRefCopy1">'[2]analytical breakdown'!#REF!</definedName>
    <definedName name="TextRefCopy10" localSheetId="0">#REF!</definedName>
    <definedName name="TextRefCopy10">#REF!</definedName>
    <definedName name="TextRefCopy100" localSheetId="0">#REF!</definedName>
    <definedName name="TextRefCopy100">#REF!</definedName>
    <definedName name="TextRefCopy101" localSheetId="0">#REF!</definedName>
    <definedName name="TextRefCopy101">#REF!</definedName>
    <definedName name="TextRefCopy102" localSheetId="0">'[2]analytical breakdown'!#REF!</definedName>
    <definedName name="TextRefCopy102">'[2]analytical breakdown'!#REF!</definedName>
    <definedName name="TextRefCopy103" localSheetId="0">'[2]analytical breakdown'!#REF!</definedName>
    <definedName name="TextRefCopy103">'[2]analytical breakdown'!#REF!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'[2]analytical breakdown'!#REF!</definedName>
    <definedName name="TextRefCopy127">'[2]analytical breakdown'!#REF!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9">#REF!</definedName>
    <definedName name="TextRefCopy2">'[2]analytical breakdown'!#REF!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'[2]analytical breakdown'!#REF!</definedName>
    <definedName name="TextRefCopy40" localSheetId="0">#REF!</definedName>
    <definedName name="TextRefCopy40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'[2]analytical breakdown'!#REF!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2" localSheetId="0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'[2]analytical breakdown'!#REF!</definedName>
    <definedName name="TextRefCopy90" localSheetId="0">#REF!</definedName>
    <definedName name="TextRefCopy90">#REF!</definedName>
    <definedName name="TextRefCopy91" localSheetId="0">#REF!</definedName>
    <definedName name="TextRefCopy91">#REF!</definedName>
    <definedName name="TextRefCopy92" localSheetId="0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167</definedName>
    <definedName name="vvvv" localSheetId="2" hidden="1">{#N/A,#N/A,FALSE,"Development Plan YR. 01-03"}</definedName>
    <definedName name="vvvv" localSheetId="3" hidden="1">{#N/A,#N/A,FALSE,"Development Plan YR. 01-03"}</definedName>
    <definedName name="vvvv" localSheetId="0" hidden="1">{#N/A,#N/A,FALSE,"Development Plan YR. 01-03"}</definedName>
    <definedName name="vvvv" hidden="1">{#N/A,#N/A,FALSE,"Development Plan YR. 01-03"}</definedName>
    <definedName name="wrn.12Q." localSheetId="2" hidden="1">{#N/A,#N/A,FALSE,"Development Plan YR. 01-03";#N/A,#N/A,FALSE,"Development Plan YR. 01-03"}</definedName>
    <definedName name="wrn.12Q." localSheetId="3" hidden="1">{#N/A,#N/A,FALSE,"Development Plan YR. 01-03";#N/A,#N/A,FALSE,"Development Plan YR. 01-03"}</definedName>
    <definedName name="wrn.12Q." localSheetId="0" hidden="1">{#N/A,#N/A,FALSE,"Development Plan YR. 01-03";#N/A,#N/A,FALSE,"Development Plan YR. 01-03"}</definedName>
    <definedName name="wrn.12Q." hidden="1">{#N/A,#N/A,FALSE,"Development Plan YR. 01-03";#N/A,#N/A,FALSE,"Development Plan YR. 01-03"}</definedName>
    <definedName name="wrn.12Q1" localSheetId="2" hidden="1">{#N/A,#N/A,FALSE,"Development Plan YR. 01-03";#N/A,#N/A,FALSE,"Development Plan YR. 01-03"}</definedName>
    <definedName name="wrn.12Q1" localSheetId="3" hidden="1">{#N/A,#N/A,FALSE,"Development Plan YR. 01-03";#N/A,#N/A,FALSE,"Development Plan YR. 01-03"}</definedName>
    <definedName name="wrn.12Q1" localSheetId="0" hidden="1">{#N/A,#N/A,FALSE,"Development Plan YR. 01-03";#N/A,#N/A,FALSE,"Development Plan YR. 01-03"}</definedName>
    <definedName name="wrn.12Q1" hidden="1">{#N/A,#N/A,FALSE,"Development Plan YR. 01-03";#N/A,#N/A,FALSE,"Development Plan YR. 01-03"}</definedName>
    <definedName name="wrn.Development._.Full." localSheetId="2" hidden="1">{#N/A,#N/A,FALSE,"Development Plan YR. 01-03"}</definedName>
    <definedName name="wrn.Development._.Full." localSheetId="3" hidden="1">{#N/A,#N/A,FALSE,"Development Plan YR. 01-03"}</definedName>
    <definedName name="wrn.Development._.Full." localSheetId="0" hidden="1">{#N/A,#N/A,FALSE,"Development Plan YR. 01-03"}</definedName>
    <definedName name="wrn.Development._.Full." hidden="1">{#N/A,#N/A,FALSE,"Development Plan YR. 01-03"}</definedName>
    <definedName name="wrn.Development._.Full1" localSheetId="2" hidden="1">{#N/A,#N/A,FALSE,"Development Plan YR. 01-03"}</definedName>
    <definedName name="wrn.Development._.Full1" localSheetId="3" hidden="1">{#N/A,#N/A,FALSE,"Development Plan YR. 01-03"}</definedName>
    <definedName name="wrn.Development._.Full1" localSheetId="0" hidden="1">{#N/A,#N/A,FALSE,"Development Plan YR. 01-03"}</definedName>
    <definedName name="wrn.Development._.Full1" hidden="1">{#N/A,#N/A,FALSE,"Development Plan YR. 01-03"}</definedName>
    <definedName name="wrn.Monthly." localSheetId="2" hidden="1">{#N/A,#N/A,FALSE,"Monthly Sales Plan Y2K"}</definedName>
    <definedName name="wrn.Monthly." localSheetId="3" hidden="1">{#N/A,#N/A,FALSE,"Monthly Sales Plan Y2K"}</definedName>
    <definedName name="wrn.Monthly." localSheetId="0" hidden="1">{#N/A,#N/A,FALSE,"Monthly Sales Plan Y2K"}</definedName>
    <definedName name="wrn.Monthly." hidden="1">{#N/A,#N/A,FALSE,"Monthly Sales Plan Y2K"}</definedName>
    <definedName name="xx" localSheetId="2" hidden="1">{#N/A,#N/A,FALSE,"Development Plan YR. 01-03";#N/A,#N/A,FALSE,"Development Plan YR. 01-03"}</definedName>
    <definedName name="xx" localSheetId="3" hidden="1">{#N/A,#N/A,FALSE,"Development Plan YR. 01-03";#N/A,#N/A,FALSE,"Development Plan YR. 01-03"}</definedName>
    <definedName name="xx" localSheetId="0" hidden="1">{#N/A,#N/A,FALSE,"Development Plan YR. 01-03";#N/A,#N/A,FALSE,"Development Plan YR. 01-03"}</definedName>
    <definedName name="xx" hidden="1">{#N/A,#N/A,FALSE,"Development Plan YR. 01-03";#N/A,#N/A,FALSE,"Development Plan YR. 01-03"}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7" l="1"/>
  <c r="K43" i="7"/>
  <c r="J43" i="7"/>
  <c r="I43" i="7"/>
  <c r="H43" i="7"/>
  <c r="H48" i="7"/>
  <c r="G43" i="7"/>
  <c r="F43" i="7"/>
  <c r="E43" i="7"/>
  <c r="D43" i="7"/>
  <c r="J15" i="1" l="1"/>
  <c r="K15" i="1"/>
  <c r="L15" i="1"/>
  <c r="M15" i="1"/>
  <c r="N15" i="1"/>
  <c r="O15" i="1"/>
  <c r="P15" i="1"/>
  <c r="I15" i="1"/>
  <c r="H15" i="1"/>
  <c r="G15" i="1"/>
  <c r="P52" i="2"/>
  <c r="O52" i="2"/>
  <c r="N52" i="2"/>
  <c r="M52" i="2"/>
  <c r="L52" i="2"/>
  <c r="K52" i="2"/>
  <c r="J52" i="2"/>
  <c r="I52" i="2"/>
  <c r="H52" i="2"/>
  <c r="G52" i="2"/>
  <c r="P32" i="2"/>
  <c r="O32" i="2"/>
  <c r="N32" i="2"/>
  <c r="M32" i="2"/>
  <c r="L32" i="2"/>
  <c r="K32" i="2"/>
  <c r="J32" i="2"/>
  <c r="I32" i="2"/>
  <c r="H58" i="2"/>
  <c r="G58" i="2"/>
  <c r="H32" i="2"/>
  <c r="G32" i="2"/>
  <c r="J15" i="3"/>
  <c r="K15" i="3"/>
  <c r="L15" i="3"/>
  <c r="I15" i="3"/>
  <c r="D40" i="7"/>
  <c r="K9" i="7"/>
  <c r="L9" i="7"/>
  <c r="K17" i="7"/>
  <c r="L17" i="7"/>
  <c r="J17" i="7"/>
  <c r="I17" i="7"/>
  <c r="H17" i="7"/>
  <c r="G17" i="7"/>
  <c r="F17" i="7"/>
  <c r="E17" i="7"/>
  <c r="J9" i="7"/>
  <c r="I9" i="7"/>
  <c r="H9" i="7"/>
  <c r="G9" i="7"/>
  <c r="F9" i="7"/>
  <c r="E9" i="7"/>
  <c r="E8" i="7"/>
  <c r="F8" i="7" s="1"/>
  <c r="G8" i="7" s="1"/>
  <c r="H8" i="7" s="1"/>
  <c r="I8" i="7" s="1"/>
  <c r="J8" i="7" s="1"/>
  <c r="K8" i="7" s="1"/>
  <c r="L8" i="7" s="1"/>
  <c r="L40" i="7" s="1"/>
  <c r="D17" i="7"/>
  <c r="D9" i="7"/>
  <c r="H40" i="7" l="1"/>
  <c r="E40" i="7"/>
  <c r="I40" i="7"/>
  <c r="F40" i="7"/>
  <c r="J40" i="7"/>
  <c r="G40" i="7"/>
  <c r="K40" i="7"/>
  <c r="L27" i="7"/>
  <c r="E27" i="7"/>
  <c r="I27" i="7"/>
  <c r="F27" i="7"/>
  <c r="F41" i="7"/>
  <c r="K27" i="7"/>
  <c r="I41" i="7"/>
  <c r="E41" i="7"/>
  <c r="K41" i="7"/>
  <c r="G41" i="7"/>
  <c r="D41" i="7"/>
  <c r="E51" i="7"/>
  <c r="I51" i="7"/>
  <c r="H27" i="7"/>
  <c r="J27" i="7"/>
  <c r="D51" i="7"/>
  <c r="J41" i="7"/>
  <c r="G27" i="7"/>
  <c r="G51" i="7"/>
  <c r="K51" i="7"/>
  <c r="F51" i="7"/>
  <c r="J51" i="7"/>
  <c r="H51" i="7"/>
  <c r="L51" i="7"/>
  <c r="L41" i="7"/>
  <c r="H41" i="7"/>
  <c r="D27" i="7"/>
  <c r="F60" i="7" l="1"/>
  <c r="E60" i="7"/>
  <c r="I60" i="7"/>
  <c r="K60" i="7"/>
  <c r="D60" i="7"/>
  <c r="D61" i="7" s="1"/>
  <c r="G60" i="7"/>
  <c r="L60" i="7"/>
  <c r="J60" i="7"/>
  <c r="H60" i="7"/>
  <c r="E61" i="7" l="1"/>
  <c r="F61" i="7" s="1"/>
  <c r="G61" i="7" s="1"/>
  <c r="H61" i="7" s="1"/>
  <c r="I61" i="7" s="1"/>
  <c r="J61" i="7" s="1"/>
  <c r="K61" i="7" s="1"/>
  <c r="L61" i="7" s="1"/>
  <c r="J8" i="1" l="1"/>
  <c r="K8" i="1"/>
  <c r="L8" i="1"/>
  <c r="M8" i="1"/>
  <c r="N8" i="1"/>
  <c r="F9" i="1"/>
  <c r="F14" i="3" l="1"/>
  <c r="F10" i="3" s="1"/>
  <c r="M14" i="3" l="1"/>
  <c r="M10" i="3" s="1"/>
  <c r="H14" i="3"/>
  <c r="H10" i="3" s="1"/>
  <c r="I14" i="3"/>
  <c r="I10" i="3" s="1"/>
  <c r="J14" i="3"/>
  <c r="J10" i="3" s="1"/>
  <c r="K14" i="3"/>
  <c r="K10" i="3" s="1"/>
  <c r="L14" i="3"/>
  <c r="L10" i="3" s="1"/>
  <c r="G14" i="3"/>
  <c r="G10" i="3" s="1"/>
  <c r="E21" i="4" l="1"/>
  <c r="D21" i="4"/>
  <c r="C21" i="4"/>
  <c r="C4" i="4"/>
  <c r="F23" i="3"/>
  <c r="G23" i="3"/>
  <c r="H23" i="3"/>
  <c r="I23" i="3"/>
  <c r="J23" i="3"/>
  <c r="K23" i="3"/>
  <c r="L23" i="3"/>
  <c r="M23" i="3"/>
  <c r="F24" i="3"/>
  <c r="G24" i="3"/>
  <c r="H24" i="3"/>
  <c r="I24" i="3"/>
  <c r="J24" i="3"/>
  <c r="K24" i="3"/>
  <c r="L24" i="3"/>
  <c r="M24" i="3"/>
  <c r="E24" i="3"/>
  <c r="E23" i="3"/>
  <c r="F7" i="2"/>
  <c r="F40" i="2" s="1"/>
  <c r="F41" i="2"/>
  <c r="I16" i="2"/>
  <c r="J16" i="2"/>
  <c r="K16" i="2"/>
  <c r="L16" i="2"/>
  <c r="M16" i="2"/>
  <c r="N16" i="2"/>
  <c r="O16" i="2"/>
  <c r="P16" i="2"/>
  <c r="I9" i="2"/>
  <c r="J9" i="2"/>
  <c r="K9" i="2"/>
  <c r="L9" i="2"/>
  <c r="M9" i="2"/>
  <c r="N9" i="2"/>
  <c r="O9" i="2"/>
  <c r="P9" i="2"/>
  <c r="F16" i="2"/>
  <c r="E18" i="4"/>
  <c r="D18" i="4"/>
  <c r="F53" i="2"/>
  <c r="C18" i="4" s="1"/>
  <c r="M21" i="4"/>
  <c r="L21" i="4"/>
  <c r="K21" i="4"/>
  <c r="J21" i="4"/>
  <c r="I21" i="4"/>
  <c r="H21" i="4"/>
  <c r="G21" i="4"/>
  <c r="F21" i="4"/>
  <c r="F50" i="2"/>
  <c r="F29" i="2"/>
  <c r="H16" i="2"/>
  <c r="G16" i="2"/>
  <c r="H9" i="2"/>
  <c r="G9" i="2"/>
  <c r="F9" i="2"/>
  <c r="P23" i="1"/>
  <c r="P49" i="1" s="1"/>
  <c r="K23" i="1"/>
  <c r="K49" i="1" s="1"/>
  <c r="L23" i="1"/>
  <c r="L49" i="1" s="1"/>
  <c r="M23" i="1"/>
  <c r="M49" i="1" s="1"/>
  <c r="N23" i="1"/>
  <c r="N49" i="1" s="1"/>
  <c r="O23" i="1"/>
  <c r="O49" i="1" s="1"/>
  <c r="J23" i="1"/>
  <c r="J49" i="1" s="1"/>
  <c r="I23" i="1"/>
  <c r="I49" i="1" s="1"/>
  <c r="H23" i="1"/>
  <c r="H49" i="1" s="1"/>
  <c r="G23" i="1"/>
  <c r="G49" i="1" s="1"/>
  <c r="F23" i="1"/>
  <c r="F49" i="1" s="1"/>
  <c r="M22" i="3"/>
  <c r="L22" i="3"/>
  <c r="K22" i="3"/>
  <c r="J22" i="3"/>
  <c r="I22" i="3"/>
  <c r="H22" i="3"/>
  <c r="G22" i="3"/>
  <c r="F22" i="3"/>
  <c r="E22" i="3"/>
  <c r="N48" i="1"/>
  <c r="K9" i="3" s="1"/>
  <c r="J48" i="1"/>
  <c r="G9" i="3" s="1"/>
  <c r="H8" i="1"/>
  <c r="H48" i="1" s="1"/>
  <c r="E9" i="3" s="1"/>
  <c r="G8" i="1"/>
  <c r="G48" i="1" s="1"/>
  <c r="F8" i="1"/>
  <c r="F48" i="1" s="1"/>
  <c r="G7" i="1"/>
  <c r="H7" i="1" s="1"/>
  <c r="I7" i="1" s="1"/>
  <c r="C16" i="4" l="1"/>
  <c r="N8" i="2"/>
  <c r="K8" i="2"/>
  <c r="J8" i="2"/>
  <c r="I8" i="2"/>
  <c r="J11" i="4"/>
  <c r="D11" i="4"/>
  <c r="C15" i="4"/>
  <c r="E11" i="4"/>
  <c r="H11" i="4"/>
  <c r="F11" i="4"/>
  <c r="C17" i="4"/>
  <c r="M11" i="4"/>
  <c r="I11" i="4"/>
  <c r="O8" i="2"/>
  <c r="F60" i="2"/>
  <c r="C22" i="4"/>
  <c r="E17" i="4"/>
  <c r="E16" i="4"/>
  <c r="C14" i="4"/>
  <c r="E15" i="4"/>
  <c r="E14" i="4"/>
  <c r="D12" i="4"/>
  <c r="I12" i="4"/>
  <c r="L11" i="4"/>
  <c r="J12" i="4"/>
  <c r="P8" i="2"/>
  <c r="L8" i="2"/>
  <c r="K11" i="4"/>
  <c r="G11" i="4"/>
  <c r="M8" i="2"/>
  <c r="I8" i="1"/>
  <c r="I48" i="1" s="1"/>
  <c r="F9" i="3" s="1"/>
  <c r="O8" i="1"/>
  <c r="L12" i="4" s="1"/>
  <c r="P8" i="1"/>
  <c r="P48" i="1" s="1"/>
  <c r="M9" i="3" s="1"/>
  <c r="K12" i="4"/>
  <c r="L48" i="1"/>
  <c r="I9" i="3" s="1"/>
  <c r="E6" i="4"/>
  <c r="E12" i="4"/>
  <c r="C24" i="4"/>
  <c r="M6" i="4"/>
  <c r="K24" i="4"/>
  <c r="G12" i="4"/>
  <c r="D6" i="4"/>
  <c r="D24" i="4"/>
  <c r="I6" i="4"/>
  <c r="G24" i="4"/>
  <c r="J7" i="1"/>
  <c r="G7" i="3" s="1"/>
  <c r="M48" i="1"/>
  <c r="H6" i="4"/>
  <c r="K48" i="1"/>
  <c r="H9" i="3" s="1"/>
  <c r="E4" i="4"/>
  <c r="K6" i="4"/>
  <c r="G6" i="4"/>
  <c r="M24" i="4"/>
  <c r="I24" i="4"/>
  <c r="E24" i="4"/>
  <c r="F4" i="4"/>
  <c r="L6" i="4"/>
  <c r="J24" i="4"/>
  <c r="F24" i="4"/>
  <c r="N52" i="1"/>
  <c r="D4" i="4"/>
  <c r="C12" i="4"/>
  <c r="H12" i="4"/>
  <c r="J6" i="4"/>
  <c r="F6" i="4"/>
  <c r="L24" i="4"/>
  <c r="H24" i="4"/>
  <c r="F51" i="1"/>
  <c r="J20" i="1"/>
  <c r="N20" i="1"/>
  <c r="E7" i="3"/>
  <c r="F7" i="3"/>
  <c r="G7" i="2"/>
  <c r="G8" i="2"/>
  <c r="H8" i="2"/>
  <c r="F8" i="2"/>
  <c r="C20" i="4" s="1"/>
  <c r="G20" i="1"/>
  <c r="F20" i="1"/>
  <c r="K20" i="1"/>
  <c r="H20" i="1"/>
  <c r="H30" i="1" s="1"/>
  <c r="E23" i="4" s="1"/>
  <c r="M20" i="1"/>
  <c r="M30" i="1" s="1"/>
  <c r="J23" i="4" s="1"/>
  <c r="J52" i="1"/>
  <c r="L20" i="1"/>
  <c r="L30" i="1" s="1"/>
  <c r="F12" i="4" l="1"/>
  <c r="O20" i="1"/>
  <c r="O30" i="1" s="1"/>
  <c r="L23" i="4" s="1"/>
  <c r="M31" i="1"/>
  <c r="O48" i="1"/>
  <c r="L9" i="3" s="1"/>
  <c r="L8" i="3" s="1"/>
  <c r="L31" i="1"/>
  <c r="I23" i="4"/>
  <c r="H37" i="2"/>
  <c r="I20" i="1"/>
  <c r="I30" i="1" s="1"/>
  <c r="F23" i="4" s="1"/>
  <c r="M12" i="4"/>
  <c r="P20" i="1"/>
  <c r="P30" i="1" s="1"/>
  <c r="M23" i="4" s="1"/>
  <c r="N21" i="1"/>
  <c r="K7" i="4" s="1"/>
  <c r="N30" i="1"/>
  <c r="K23" i="4" s="1"/>
  <c r="M52" i="1"/>
  <c r="J9" i="3"/>
  <c r="J8" i="3" s="1"/>
  <c r="K30" i="1"/>
  <c r="H23" i="4" s="1"/>
  <c r="J21" i="1"/>
  <c r="G7" i="4" s="1"/>
  <c r="J30" i="1"/>
  <c r="F21" i="1"/>
  <c r="C7" i="4" s="1"/>
  <c r="F30" i="1"/>
  <c r="C23" i="4" s="1"/>
  <c r="G21" i="1"/>
  <c r="D7" i="4" s="1"/>
  <c r="G30" i="1"/>
  <c r="K7" i="1"/>
  <c r="G4" i="4"/>
  <c r="F54" i="1"/>
  <c r="F55" i="1" s="1"/>
  <c r="C9" i="4" s="1"/>
  <c r="F37" i="2"/>
  <c r="H52" i="1"/>
  <c r="P51" i="1"/>
  <c r="I8" i="3"/>
  <c r="L51" i="1"/>
  <c r="I51" i="1"/>
  <c r="F8" i="3"/>
  <c r="K8" i="3"/>
  <c r="N51" i="1"/>
  <c r="I52" i="1"/>
  <c r="H51" i="1"/>
  <c r="P52" i="1"/>
  <c r="K52" i="1"/>
  <c r="G8" i="3"/>
  <c r="J51" i="1"/>
  <c r="J54" i="1" s="1"/>
  <c r="M51" i="1"/>
  <c r="L52" i="1"/>
  <c r="K51" i="1"/>
  <c r="G40" i="2"/>
  <c r="H7" i="2"/>
  <c r="H8" i="3"/>
  <c r="K21" i="1"/>
  <c r="H7" i="4" s="1"/>
  <c r="F52" i="1"/>
  <c r="G51" i="1"/>
  <c r="H21" i="1"/>
  <c r="E7" i="4" s="1"/>
  <c r="L21" i="1"/>
  <c r="I7" i="4" s="1"/>
  <c r="G52" i="1"/>
  <c r="M21" i="1"/>
  <c r="J7" i="4" s="1"/>
  <c r="I54" i="1" l="1"/>
  <c r="P54" i="1"/>
  <c r="H54" i="1"/>
  <c r="H47" i="2" s="1"/>
  <c r="H41" i="2" s="1"/>
  <c r="M54" i="1"/>
  <c r="M47" i="2" s="1"/>
  <c r="G54" i="1"/>
  <c r="H48" i="2"/>
  <c r="N54" i="1"/>
  <c r="L54" i="1"/>
  <c r="K54" i="1"/>
  <c r="K55" i="1" s="1"/>
  <c r="H9" i="4" s="1"/>
  <c r="P48" i="2"/>
  <c r="P47" i="2"/>
  <c r="I48" i="2"/>
  <c r="I47" i="2"/>
  <c r="J47" i="2"/>
  <c r="J48" i="2"/>
  <c r="O21" i="1"/>
  <c r="L7" i="4" s="1"/>
  <c r="I21" i="1"/>
  <c r="F7" i="4" s="1"/>
  <c r="O51" i="1"/>
  <c r="G37" i="1"/>
  <c r="G38" i="1" s="1"/>
  <c r="D23" i="4"/>
  <c r="J37" i="1"/>
  <c r="J38" i="1" s="1"/>
  <c r="G23" i="4"/>
  <c r="O52" i="1"/>
  <c r="O31" i="1"/>
  <c r="L8" i="4" s="1"/>
  <c r="O37" i="1"/>
  <c r="O38" i="1" s="1"/>
  <c r="P21" i="1"/>
  <c r="M7" i="4" s="1"/>
  <c r="J31" i="1"/>
  <c r="G8" i="4" s="1"/>
  <c r="K37" i="1"/>
  <c r="K38" i="1" s="1"/>
  <c r="K31" i="1"/>
  <c r="H8" i="4" s="1"/>
  <c r="G31" i="1"/>
  <c r="D8" i="4" s="1"/>
  <c r="N37" i="1"/>
  <c r="N38" i="1" s="1"/>
  <c r="L7" i="1"/>
  <c r="H4" i="4"/>
  <c r="H7" i="3"/>
  <c r="N31" i="1"/>
  <c r="K8" i="4" s="1"/>
  <c r="I7" i="2"/>
  <c r="H40" i="2"/>
  <c r="F37" i="1"/>
  <c r="F31" i="1"/>
  <c r="C8" i="4" s="1"/>
  <c r="P55" i="1"/>
  <c r="M9" i="4" s="1"/>
  <c r="J8" i="4"/>
  <c r="M37" i="1"/>
  <c r="M38" i="1" s="1"/>
  <c r="H55" i="1"/>
  <c r="E9" i="4" s="1"/>
  <c r="I31" i="1"/>
  <c r="F8" i="4" s="1"/>
  <c r="I37" i="1"/>
  <c r="J55" i="1"/>
  <c r="G9" i="4" s="1"/>
  <c r="I8" i="4"/>
  <c r="L37" i="1"/>
  <c r="L38" i="1" s="1"/>
  <c r="H31" i="1"/>
  <c r="E8" i="4" s="1"/>
  <c r="H37" i="1"/>
  <c r="L55" i="1"/>
  <c r="I9" i="4" s="1"/>
  <c r="M55" i="1"/>
  <c r="J9" i="4" s="1"/>
  <c r="I55" i="1"/>
  <c r="F9" i="4" s="1"/>
  <c r="P31" i="1"/>
  <c r="M8" i="4" s="1"/>
  <c r="P37" i="1"/>
  <c r="M48" i="2" l="1"/>
  <c r="J41" i="2"/>
  <c r="I41" i="2"/>
  <c r="M41" i="2"/>
  <c r="J22" i="4" s="1"/>
  <c r="G22" i="4"/>
  <c r="G20" i="4"/>
  <c r="P41" i="2"/>
  <c r="L47" i="2"/>
  <c r="L48" i="2"/>
  <c r="O54" i="1"/>
  <c r="O55" i="1" s="1"/>
  <c r="L9" i="4" s="1"/>
  <c r="N47" i="2"/>
  <c r="N48" i="2"/>
  <c r="E22" i="4"/>
  <c r="H60" i="2"/>
  <c r="E11" i="3" s="1"/>
  <c r="E20" i="4"/>
  <c r="F22" i="4"/>
  <c r="F20" i="4"/>
  <c r="K47" i="2"/>
  <c r="K48" i="2"/>
  <c r="N55" i="1"/>
  <c r="K9" i="4" s="1"/>
  <c r="G48" i="2"/>
  <c r="G47" i="2"/>
  <c r="G55" i="1"/>
  <c r="D9" i="4" s="1"/>
  <c r="D25" i="4"/>
  <c r="K25" i="4"/>
  <c r="G25" i="4"/>
  <c r="L25" i="4"/>
  <c r="J20" i="4"/>
  <c r="H25" i="4"/>
  <c r="M7" i="1"/>
  <c r="I4" i="4"/>
  <c r="I7" i="3"/>
  <c r="P38" i="1"/>
  <c r="M25" i="4"/>
  <c r="J25" i="4"/>
  <c r="I25" i="4"/>
  <c r="I38" i="1"/>
  <c r="F25" i="4"/>
  <c r="H38" i="1"/>
  <c r="E25" i="4"/>
  <c r="F38" i="1"/>
  <c r="C25" i="4"/>
  <c r="I40" i="2"/>
  <c r="J7" i="2"/>
  <c r="I37" i="2"/>
  <c r="L41" i="2" l="1"/>
  <c r="I22" i="4"/>
  <c r="I20" i="4"/>
  <c r="K41" i="2"/>
  <c r="E10" i="3"/>
  <c r="E8" i="3" s="1"/>
  <c r="E19" i="3"/>
  <c r="O48" i="2"/>
  <c r="O47" i="2"/>
  <c r="N41" i="2"/>
  <c r="K22" i="4" s="1"/>
  <c r="G41" i="2"/>
  <c r="D22" i="4" s="1"/>
  <c r="N7" i="1"/>
  <c r="J4" i="4"/>
  <c r="J7" i="3"/>
  <c r="J40" i="2"/>
  <c r="K7" i="2"/>
  <c r="M22" i="4"/>
  <c r="J37" i="2"/>
  <c r="K20" i="4" l="1"/>
  <c r="O41" i="2"/>
  <c r="H22" i="4"/>
  <c r="H20" i="4"/>
  <c r="G60" i="2"/>
  <c r="M20" i="4"/>
  <c r="O7" i="1"/>
  <c r="K4" i="4"/>
  <c r="K7" i="3"/>
  <c r="L7" i="2"/>
  <c r="K40" i="2"/>
  <c r="L22" i="4" l="1"/>
  <c r="L20" i="4"/>
  <c r="P7" i="1"/>
  <c r="L4" i="4"/>
  <c r="L7" i="3"/>
  <c r="L40" i="2"/>
  <c r="M7" i="2"/>
  <c r="L37" i="2"/>
  <c r="K37" i="2"/>
  <c r="M7" i="3" l="1"/>
  <c r="M4" i="4"/>
  <c r="N7" i="2"/>
  <c r="M40" i="2"/>
  <c r="N37" i="2"/>
  <c r="O7" i="2" l="1"/>
  <c r="N40" i="2"/>
  <c r="M37" i="2"/>
  <c r="O40" i="2" l="1"/>
  <c r="P7" i="2"/>
  <c r="P40" i="2" s="1"/>
  <c r="O37" i="2"/>
  <c r="P37" i="2" l="1"/>
  <c r="M15" i="3" l="1"/>
  <c r="M8" i="3" s="1"/>
  <c r="D16" i="4"/>
  <c r="D17" i="4" l="1"/>
  <c r="D15" i="4"/>
  <c r="G37" i="2"/>
  <c r="D20" i="4"/>
  <c r="D14" i="4"/>
  <c r="E18" i="3"/>
  <c r="E27" i="3" s="1"/>
  <c r="E28" i="3" s="1"/>
  <c r="J14" i="4"/>
  <c r="J16" i="4"/>
  <c r="J17" i="4"/>
  <c r="J15" i="4"/>
  <c r="M60" i="2"/>
  <c r="M58" i="2"/>
  <c r="J18" i="4"/>
  <c r="J60" i="2"/>
  <c r="G17" i="4"/>
  <c r="G16" i="4"/>
  <c r="G14" i="4"/>
  <c r="G15" i="4"/>
  <c r="J58" i="2"/>
  <c r="G18" i="4"/>
  <c r="K15" i="4"/>
  <c r="K14" i="4"/>
  <c r="K16" i="4"/>
  <c r="K17" i="4"/>
  <c r="N60" i="2"/>
  <c r="N58" i="2"/>
  <c r="K18" i="4"/>
  <c r="H14" i="4"/>
  <c r="H17" i="4"/>
  <c r="H16" i="4"/>
  <c r="H15" i="4"/>
  <c r="K60" i="2"/>
  <c r="K58" i="2"/>
  <c r="H18" i="4"/>
  <c r="L17" i="4"/>
  <c r="L16" i="4"/>
  <c r="O60" i="2"/>
  <c r="L15" i="4"/>
  <c r="L14" i="4"/>
  <c r="O58" i="2"/>
  <c r="L18" i="3" s="1"/>
  <c r="L27" i="3" s="1"/>
  <c r="L18" i="4"/>
  <c r="I60" i="2"/>
  <c r="F17" i="4"/>
  <c r="F18" i="4"/>
  <c r="F14" i="4"/>
  <c r="F16" i="4"/>
  <c r="I58" i="2"/>
  <c r="F18" i="3" s="1"/>
  <c r="F27" i="3" s="1"/>
  <c r="F15" i="4"/>
  <c r="I14" i="4"/>
  <c r="I17" i="4"/>
  <c r="I16" i="4"/>
  <c r="I15" i="4"/>
  <c r="L60" i="2"/>
  <c r="L58" i="2"/>
  <c r="I18" i="3" s="1"/>
  <c r="I27" i="3" s="1"/>
  <c r="I18" i="4"/>
  <c r="M17" i="4"/>
  <c r="M15" i="4"/>
  <c r="M14" i="4"/>
  <c r="M16" i="4"/>
  <c r="P60" i="2"/>
  <c r="P58" i="2"/>
  <c r="M18" i="4"/>
  <c r="H18" i="3" l="1"/>
  <c r="H27" i="3" s="1"/>
  <c r="K18" i="3"/>
  <c r="K27" i="3" s="1"/>
  <c r="J18" i="3"/>
  <c r="J27" i="3" s="1"/>
  <c r="G18" i="3"/>
  <c r="G27" i="3" s="1"/>
  <c r="M18" i="3"/>
  <c r="M27" i="3" s="1"/>
  <c r="F28" i="3"/>
  <c r="G28" i="3" l="1"/>
  <c r="H28" i="3" s="1"/>
  <c r="I28" i="3" s="1"/>
  <c r="J28" i="3" s="1"/>
  <c r="K28" i="3" s="1"/>
  <c r="L28" i="3" s="1"/>
  <c r="M28" i="3" s="1"/>
</calcChain>
</file>

<file path=xl/sharedStrings.xml><?xml version="1.0" encoding="utf-8"?>
<sst xmlns="http://schemas.openxmlformats.org/spreadsheetml/2006/main" count="407" uniqueCount="293">
  <si>
    <t>I.</t>
  </si>
  <si>
    <t>POSLOVNI PRIHODI</t>
  </si>
  <si>
    <t>a.</t>
  </si>
  <si>
    <t>Prihodi od prodaje</t>
  </si>
  <si>
    <t>b.</t>
  </si>
  <si>
    <t>II.</t>
  </si>
  <si>
    <t>MATERIJALNI TROŠKOVI</t>
  </si>
  <si>
    <t>Troškovi sirovina i materijala</t>
  </si>
  <si>
    <t>AOP 136</t>
  </si>
  <si>
    <t>Troškovi prodane robe</t>
  </si>
  <si>
    <t>AOP 137</t>
  </si>
  <si>
    <t>c.</t>
  </si>
  <si>
    <t>Ostali vanjski troškovi</t>
  </si>
  <si>
    <t>AOP 138</t>
  </si>
  <si>
    <t>III.</t>
  </si>
  <si>
    <t>BRUTO DOBIT</t>
  </si>
  <si>
    <t>%Bruto marža</t>
  </si>
  <si>
    <t>IV.</t>
  </si>
  <si>
    <t>OSTALI POSLOVNI RASHODI</t>
  </si>
  <si>
    <t>Promjene vrijednosti zaliha gotovih proizvoda</t>
  </si>
  <si>
    <t>AOP 134</t>
  </si>
  <si>
    <t>Troškovi zaposlenih</t>
  </si>
  <si>
    <t>AOP 139</t>
  </si>
  <si>
    <t>Ostali troškovi poslovanja</t>
  </si>
  <si>
    <t>AOP 144</t>
  </si>
  <si>
    <t>d.</t>
  </si>
  <si>
    <t>Rezeviranja i Ostali poslovni rashodi</t>
  </si>
  <si>
    <t>AOP 148 + AOP 155</t>
  </si>
  <si>
    <t>V.</t>
  </si>
  <si>
    <t>EBITDA</t>
  </si>
  <si>
    <t>VI.</t>
  </si>
  <si>
    <t>AMORTIZACIJA</t>
  </si>
  <si>
    <t>AOP 143</t>
  </si>
  <si>
    <t>AOP 145</t>
  </si>
  <si>
    <t>VIII.</t>
  </si>
  <si>
    <t>EBIT</t>
  </si>
  <si>
    <t>IX.</t>
  </si>
  <si>
    <t>FINANCIJSKI PRIHODI</t>
  </si>
  <si>
    <t>AOP 156</t>
  </si>
  <si>
    <t>X.</t>
  </si>
  <si>
    <t>FINANCIJSKI RASHODI</t>
  </si>
  <si>
    <t>AOP 167</t>
  </si>
  <si>
    <t>XI.</t>
  </si>
  <si>
    <t>UKUPNI PRIHODI</t>
  </si>
  <si>
    <t>XII.</t>
  </si>
  <si>
    <t>UKUPNI RASHODI</t>
  </si>
  <si>
    <t>XIII.</t>
  </si>
  <si>
    <t>DOBIT PRIJE OPOREZIVANJA</t>
  </si>
  <si>
    <t>GUBITAK PRIJE OPOREZIVANJA</t>
  </si>
  <si>
    <t>XIV.</t>
  </si>
  <si>
    <t>Porez na dobit</t>
  </si>
  <si>
    <t>AOP 184</t>
  </si>
  <si>
    <t>XV.</t>
  </si>
  <si>
    <t>a. Prijenos postojećih izvora</t>
  </si>
  <si>
    <t>%Neto marža</t>
  </si>
  <si>
    <t>a. Osnovna sredstva</t>
  </si>
  <si>
    <t>b. Obrtna sredstva</t>
  </si>
  <si>
    <t>AKTIVA</t>
  </si>
  <si>
    <t>A.</t>
  </si>
  <si>
    <t>DUGOTRAJNA IMOVINA</t>
  </si>
  <si>
    <t>1.</t>
  </si>
  <si>
    <t>Nematerijalna imovina</t>
  </si>
  <si>
    <t>a. Izdaci za istraživanje i razvoj</t>
  </si>
  <si>
    <t>AOP 004</t>
  </si>
  <si>
    <t>b. Patenti,licencije, koncesije, itd.</t>
  </si>
  <si>
    <t>AOP 005</t>
  </si>
  <si>
    <t>c. Goodwill</t>
  </si>
  <si>
    <t>AOP 006</t>
  </si>
  <si>
    <t>d. Predujmovi za nabavu nematerijalne imovine</t>
  </si>
  <si>
    <t>AOP 007</t>
  </si>
  <si>
    <t>e. Nematerijalna imovina u pripremi</t>
  </si>
  <si>
    <t>AOP 008</t>
  </si>
  <si>
    <t>f. Ostala nematerijalna imovina</t>
  </si>
  <si>
    <t>AOP 009</t>
  </si>
  <si>
    <t>2.</t>
  </si>
  <si>
    <t>Materijalna imovina</t>
  </si>
  <si>
    <t>a. Zemljište</t>
  </si>
  <si>
    <t>AOP 011</t>
  </si>
  <si>
    <t>b. Građevinski objekti</t>
  </si>
  <si>
    <t>AOP 012</t>
  </si>
  <si>
    <t xml:space="preserve">c. Postrojenja i oprema </t>
  </si>
  <si>
    <t>AOP 013</t>
  </si>
  <si>
    <t>d. Alati, pogonski inventar i transportna imovina</t>
  </si>
  <si>
    <t>AOP 014</t>
  </si>
  <si>
    <t>e. Biološka imovina</t>
  </si>
  <si>
    <t>AOP 015</t>
  </si>
  <si>
    <t>f. Predujmovi za materijalnu imovinu</t>
  </si>
  <si>
    <t>AOP 016</t>
  </si>
  <si>
    <t>g. Materijalna imovina u pripremi</t>
  </si>
  <si>
    <t>AOP 017</t>
  </si>
  <si>
    <t>h. Ostala materijalna imovina</t>
  </si>
  <si>
    <t>AOP 018</t>
  </si>
  <si>
    <t>i. Ulaganje u nekretnine</t>
  </si>
  <si>
    <t>AOP 019</t>
  </si>
  <si>
    <t>3.</t>
  </si>
  <si>
    <t>Financijska imovina</t>
  </si>
  <si>
    <t>AOP 020</t>
  </si>
  <si>
    <t>4.</t>
  </si>
  <si>
    <t>Potraživanja</t>
  </si>
  <si>
    <t>AOP 031</t>
  </si>
  <si>
    <t>5.</t>
  </si>
  <si>
    <t>Odgođena porezna imovina</t>
  </si>
  <si>
    <t>AOP 036</t>
  </si>
  <si>
    <t>B.</t>
  </si>
  <si>
    <t>KRATKOTRAJNA IMOVINA</t>
  </si>
  <si>
    <t>Zalihe</t>
  </si>
  <si>
    <t>AOP 038</t>
  </si>
  <si>
    <t>Potraživanja od kupaca</t>
  </si>
  <si>
    <t>AOP 049</t>
  </si>
  <si>
    <t>Ostala potraživanja</t>
  </si>
  <si>
    <t>AOP 053</t>
  </si>
  <si>
    <t>Novac u banci i blagajni</t>
  </si>
  <si>
    <t>AOP 063</t>
  </si>
  <si>
    <t>C.</t>
  </si>
  <si>
    <t>POTRAŽIVANJA ZA UPISANI A NEUPLAĆENI KAPITAL</t>
  </si>
  <si>
    <t>AOP 001</t>
  </si>
  <si>
    <t>D.</t>
  </si>
  <si>
    <t>PLAĆENI TROŠKOVI BUDUĆEG RAZDOBLJA I OBRAČUNATI PRIHODI</t>
  </si>
  <si>
    <t>AOP 064</t>
  </si>
  <si>
    <t>E.</t>
  </si>
  <si>
    <t>UKUPNO AKTIVA</t>
  </si>
  <si>
    <t>PASIVA</t>
  </si>
  <si>
    <t>F.</t>
  </si>
  <si>
    <t>KAPITAL I REZERVE</t>
  </si>
  <si>
    <t>Upisani kapital</t>
  </si>
  <si>
    <t>AOP 068</t>
  </si>
  <si>
    <t xml:space="preserve">2. </t>
  </si>
  <si>
    <t>Revalorizacijske rezerve</t>
  </si>
  <si>
    <t>AOP 076</t>
  </si>
  <si>
    <t>Zadržana dobit</t>
  </si>
  <si>
    <t>AOP 084</t>
  </si>
  <si>
    <t>Preneseni gubitak</t>
  </si>
  <si>
    <t>AOP 085</t>
  </si>
  <si>
    <t>Dobit poslovne godine</t>
  </si>
  <si>
    <t>AOP 087</t>
  </si>
  <si>
    <t>6.</t>
  </si>
  <si>
    <t>Gubitak poslovne godine</t>
  </si>
  <si>
    <t>AOP 088</t>
  </si>
  <si>
    <t>G.</t>
  </si>
  <si>
    <t>REZERVIRANJA</t>
  </si>
  <si>
    <t>AOP 090</t>
  </si>
  <si>
    <t>H.</t>
  </si>
  <si>
    <t>DUGOROČNE OBVEZE</t>
  </si>
  <si>
    <t>Dugoročni krediti</t>
  </si>
  <si>
    <t>AOP 103</t>
  </si>
  <si>
    <t>KRATKOROČNE OBVEZE</t>
  </si>
  <si>
    <t>Kratkoročni krediti</t>
  </si>
  <si>
    <t>AOP 115</t>
  </si>
  <si>
    <t>Obveze prema dobavljačima</t>
  </si>
  <si>
    <t>AOP 117</t>
  </si>
  <si>
    <t>Obveze prema zaposlenima</t>
  </si>
  <si>
    <t>AOP 119</t>
  </si>
  <si>
    <t>Obveze za poreze i doprinose</t>
  </si>
  <si>
    <t>AOP 120</t>
  </si>
  <si>
    <t>J.</t>
  </si>
  <si>
    <t>ODGOĐENO PLAĆANJE TROŠKOVA I PRIHOD BUDUĆEGA RAZDOBLJA</t>
  </si>
  <si>
    <t>AOP 124</t>
  </si>
  <si>
    <t>K.</t>
  </si>
  <si>
    <t>UKUPNO PASIVA</t>
  </si>
  <si>
    <t>/</t>
  </si>
  <si>
    <t>% EBITDA marža</t>
  </si>
  <si>
    <t>%EBIT marža</t>
  </si>
  <si>
    <t>AOP 069 + 070 + 077</t>
  </si>
  <si>
    <t>AOP 130 + 131 + AOP 132</t>
  </si>
  <si>
    <t>UDIO U DOBITI OD DRUŠTAVA POVEZANIH SUDJELUJUĆIM INTERESOM</t>
  </si>
  <si>
    <t>UDIO U DOBITI OD ZAJEDNIČKIH POTHVATA</t>
  </si>
  <si>
    <t>UDIO U GUBITKU OD DRUŠTAVA POVEZANIH SUDJELUJUĆIM INTERESOM</t>
  </si>
  <si>
    <t>UDIO U GUBITKU OD ZAJEDNIČKIH POTHVATA</t>
  </si>
  <si>
    <t>AOP 175</t>
  </si>
  <si>
    <t>AOP 176</t>
  </si>
  <si>
    <t>AOP 177</t>
  </si>
  <si>
    <t>AOP 178</t>
  </si>
  <si>
    <t>7.</t>
  </si>
  <si>
    <t>8.</t>
  </si>
  <si>
    <t>9.</t>
  </si>
  <si>
    <t>10.</t>
  </si>
  <si>
    <t>11.</t>
  </si>
  <si>
    <t>PRIMICI</t>
  </si>
  <si>
    <t>Izvori financiranja projekta</t>
  </si>
  <si>
    <t>IZDACI</t>
  </si>
  <si>
    <t>Prijenos postojeće imovine</t>
  </si>
  <si>
    <t xml:space="preserve">Ulaganja u dugotrajnu imovinu </t>
  </si>
  <si>
    <t xml:space="preserve">Ulaganja u kratkotrajnu imovinu </t>
  </si>
  <si>
    <t>Materijalni i nematerijalni troškovi</t>
  </si>
  <si>
    <t>Troškovi osoblja</t>
  </si>
  <si>
    <t>Porez na dobit/dohodak</t>
  </si>
  <si>
    <t>Anuitet kredita</t>
  </si>
  <si>
    <t>Ostali troškovi</t>
  </si>
  <si>
    <t>NETO PRIMICI</t>
  </si>
  <si>
    <t>KUMULATIV</t>
  </si>
  <si>
    <t>PRIHODI I PROFITABILNOST</t>
  </si>
  <si>
    <t>Rast / pad prihoda od prodaje</t>
  </si>
  <si>
    <t>-</t>
  </si>
  <si>
    <t>Bruto maža</t>
  </si>
  <si>
    <t>EBITDA marža</t>
  </si>
  <si>
    <t>NETO marža</t>
  </si>
  <si>
    <t>Neto ulaganja u dugotrajnu imovinu</t>
  </si>
  <si>
    <t>Obrtaj dugotrajne imovine</t>
  </si>
  <si>
    <t>RADNI KAPITAL</t>
  </si>
  <si>
    <t>Radni kapital</t>
  </si>
  <si>
    <t>Radni kapital (bez kredita)</t>
  </si>
  <si>
    <t>Tekuća likvidnost</t>
  </si>
  <si>
    <t>Ubrzana likvidnost</t>
  </si>
  <si>
    <t>Trenutna likvidnost</t>
  </si>
  <si>
    <t>ZADUŽENOST</t>
  </si>
  <si>
    <t>Udio vlastitog financiranja</t>
  </si>
  <si>
    <t>Odnos duga i glavnice</t>
  </si>
  <si>
    <t>Pokazatelj otplate (godine)</t>
  </si>
  <si>
    <t>Udio KR kredita u prihodima</t>
  </si>
  <si>
    <t>Pokriće kamata</t>
  </si>
  <si>
    <t>Kreditni dug</t>
  </si>
  <si>
    <t>FINANCIJSKI POKAZATELJI</t>
  </si>
  <si>
    <t>e.</t>
  </si>
  <si>
    <t>VII.</t>
  </si>
  <si>
    <t>VRIJEDNOSNO USKLAĐENJE</t>
  </si>
  <si>
    <t>Prihodi od bespovratne potpore iz ovog poziva</t>
  </si>
  <si>
    <t>Ostali poslovni prihodi (bez potpore iz ovog poziva)</t>
  </si>
  <si>
    <t>Broj zaposlenih prema satima rada</t>
  </si>
  <si>
    <t>RefStr</t>
  </si>
  <si>
    <t>Prihodi</t>
  </si>
  <si>
    <t>Ostatak vrijednosti</t>
  </si>
  <si>
    <t>1. Prihodi od prodaje u zemlji</t>
  </si>
  <si>
    <t>2. Prihodi od prodaje u inozemstvu</t>
  </si>
  <si>
    <t>POZIV NA DOSTAVU PROJEKTNIH PRIJEDLOGA</t>
  </si>
  <si>
    <t>Naziv projektnog prijedloga:</t>
  </si>
  <si>
    <t>Prijavitelj:</t>
  </si>
  <si>
    <t>Pripremila/o:</t>
  </si>
  <si>
    <t>Datum:</t>
  </si>
  <si>
    <t>Sadržaj</t>
  </si>
  <si>
    <t>3. Financijski tok</t>
  </si>
  <si>
    <t>1. RDG</t>
  </si>
  <si>
    <t>2. Bilanca</t>
  </si>
  <si>
    <t>AOP OZNAKA</t>
  </si>
  <si>
    <t>POKAZATELJI SU INFOMRATIVNOG KARAKTERA</t>
  </si>
  <si>
    <t>Primici u gotovini</t>
  </si>
  <si>
    <t>Primici putem žiro-računa</t>
  </si>
  <si>
    <t>Primici u naravi</t>
  </si>
  <si>
    <t>Primici u svezi otuđenja materijalne i nematerijalne imovine</t>
  </si>
  <si>
    <t>Primici poreznog razdoblja u visini iznosa evidentiranih izdataka nastalih temeljem amortizacije</t>
  </si>
  <si>
    <t>PDV u primicima</t>
  </si>
  <si>
    <t>UKUPNO PRIMICI</t>
  </si>
  <si>
    <t>Izdaci u gotovini</t>
  </si>
  <si>
    <t>Izdaci putem žiro-računa</t>
  </si>
  <si>
    <t>Izdaci u naravi</t>
  </si>
  <si>
    <t>Izdaci otpisa</t>
  </si>
  <si>
    <t>Izdaci reprezentacije</t>
  </si>
  <si>
    <t>Izdaci u svezi s otuđenjem materijalne i nematerijalne imovine</t>
  </si>
  <si>
    <t>PDV u izdacima</t>
  </si>
  <si>
    <t>Izdaci koji se porezno ne priznaju</t>
  </si>
  <si>
    <t>UKUPNO IZDACI</t>
  </si>
  <si>
    <t>OSTVARENO DOHODAK / GUBITAK</t>
  </si>
  <si>
    <t>Broj zaposlenih radnika na dan 31.12.</t>
  </si>
  <si>
    <t>f.</t>
  </si>
  <si>
    <t>g.</t>
  </si>
  <si>
    <t>h.</t>
  </si>
  <si>
    <r>
      <t xml:space="preserve">Ova tablica predstavlja </t>
    </r>
    <r>
      <rPr>
        <b/>
        <sz val="10"/>
        <rFont val="Arial"/>
        <family val="2"/>
      </rPr>
      <t>Financijski tok</t>
    </r>
    <r>
      <rPr>
        <sz val="10"/>
        <rFont val="Arial"/>
        <family val="2"/>
      </rPr>
      <t xml:space="preserve"> koji će pokazati da je kumulativ neto primitaka pozitivan na godišnjoj razini tijekom trajanja provedbe do kraja razdoblja održivosti Projekta.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</si>
  <si>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Svi ostali podaci se automatski popunjavaju (uzimaju) iz prethodnih tablica RDG-a i Bilance.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Zadnja godina koju je potrebno prikazati je treća godina nakon završetka provedbe projekta (m+3).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</si>
  <si>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dohodak.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>Iz prijave poreza na dohodak (Obrazac DOH) za godinu koja prethodi godini projektne prijave (n-1), potrebno je prepisati podatke za tu godinu. U tablici su navedene iste stavke kao i u pregledu poslovnih primitaka i izdataka od samostalne djelatnosti u DOH obrascu, radi lakšeg pronalaska potrebnih podataka prilikom prepisivanja.</t>
    </r>
    <r>
      <rPr>
        <b/>
        <sz val="10"/>
        <color rgb="FFFF0000"/>
        <rFont val="Arial"/>
        <family val="2"/>
      </rPr>
      <t xml:space="preserve">
3.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Projekciju primitaka i izdataka je potrebno popuniti samo za razdoblje od godine predaje projektne prijave (n) pa do treće godine nakon godine završetka projekta (m+3).</t>
    </r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</si>
  <si>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</si>
  <si>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</si>
  <si>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4. DOH</t>
  </si>
  <si>
    <t>OBRAZAC 5. FINANCIJSKI PODACI</t>
  </si>
  <si>
    <t>Popis dugotrajne imovine na dan 31.12. za godinu n-1</t>
  </si>
  <si>
    <t>Tablica 2. POPIS DUGOTRAJNE IMOVINE</t>
  </si>
  <si>
    <t>Tablica 3. FINANCIJSKI TOK</t>
  </si>
  <si>
    <t>Tablica 1. PROJEKCIJA PRIMITAKA I IZDATAKA</t>
  </si>
  <si>
    <r>
      <rPr>
        <b/>
        <sz val="10"/>
        <rFont val="Arial"/>
        <family val="2"/>
      </rPr>
      <t>Ako je primjenjivo</t>
    </r>
    <r>
      <rPr>
        <sz val="10"/>
        <rFont val="Arial"/>
        <family val="2"/>
      </rPr>
      <t>, upišite ukupan iznos stavke 9. iz Obrasca DI - 'POPIS DUGOTRAJNE IMOVINE NA DAN' te isti obrazac priložite prilikom podnošenja uz projektnog prijedloga.</t>
    </r>
  </si>
  <si>
    <t>AOP 037</t>
  </si>
  <si>
    <t>AOP 109</t>
  </si>
  <si>
    <t>AOP 097</t>
  </si>
  <si>
    <t>Ostalo</t>
  </si>
  <si>
    <t>AOP 128 + AOP 129</t>
  </si>
  <si>
    <r>
      <t xml:space="preserve">Ukupno sve ostale rezerve </t>
    </r>
    <r>
      <rPr>
        <sz val="8"/>
        <rFont val="Arial"/>
        <family val="2"/>
      </rPr>
      <t>(zbroj više AOP-a)</t>
    </r>
  </si>
  <si>
    <t>n</t>
  </si>
  <si>
    <t>n-1</t>
  </si>
  <si>
    <t>n-2</t>
  </si>
  <si>
    <t>Unosi se podatak iz Bilance - Ukupna dugotrajna imovina za tu godinu (m+3).</t>
  </si>
  <si>
    <t>Unosi se podatak iz Bilance - zbroj Zaliha i Potraživanja od kupaca za tu godinu (m+3).</t>
  </si>
  <si>
    <t>NETO DOBIT / GUBITAK</t>
  </si>
  <si>
    <t>b. Vlastita sredstva</t>
  </si>
  <si>
    <t>c. Kredit / leasing / zadužnica</t>
  </si>
  <si>
    <t>d. Bespovratna sredstva</t>
  </si>
  <si>
    <t>Podatak (u redak 49) unosite samo za godinu koja je zadnja godina održivosti rezultata projekta (m+3).</t>
  </si>
  <si>
    <t>Podatak (u redak 50) unosite samo za godinu koja je zadnja godina održivosti rezultata projekta (m+3).</t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</si>
  <si>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(za godinu predaje 2021.) radi lakšeg pronalaska potrebnih podataka prilikom prepisivanja.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AOP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Oznaka </t>
    </r>
    <r>
      <rPr>
        <b/>
        <sz val="10"/>
        <rFont val="Arial"/>
        <family val="2"/>
      </rPr>
      <t>RefStr</t>
    </r>
    <r>
      <rPr>
        <sz val="10"/>
        <rFont val="Arial"/>
        <family val="2"/>
      </rPr>
      <t xml:space="preserve"> se odnosi na referentnu odnosno na prvu stranicu GFI-a.
</t>
    </r>
    <r>
      <rPr>
        <b/>
        <sz val="10"/>
        <color rgb="FFFF0000"/>
        <rFont val="Arial"/>
        <family val="2"/>
      </rPr>
      <t>4.</t>
    </r>
    <r>
      <rPr>
        <sz val="10"/>
        <rFont val="Arial"/>
        <family val="2"/>
      </rPr>
      <t xml:space="preserve"> Projekciju RDG-a je potrebno popuniti samo za razdoblje od godine predaje projektne prijave (n) pa do treće godine nakon godine završetka projekta (m+3).</t>
    </r>
  </si>
  <si>
    <t>AOP 252 'dodatni podaci'</t>
  </si>
  <si>
    <t>AOP 253 'dodatni podaci'</t>
  </si>
  <si>
    <r>
      <rPr>
        <b/>
        <sz val="10"/>
        <color rgb="FFFF0000"/>
        <rFont val="Arial"/>
        <family val="2"/>
      </rPr>
      <t xml:space="preserve">UPUTE ZA POPUNJAVANJE: 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(za godinu predaje 2021.) radi lakšeg pronalaska potrebnih podataka prilikom prepisivanja.
</t>
    </r>
    <r>
      <rPr>
        <b/>
        <sz val="10"/>
        <color rgb="FFFF0000"/>
        <rFont val="Arial"/>
        <family val="2"/>
      </rPr>
      <t>3.</t>
    </r>
    <r>
      <rPr>
        <sz val="10"/>
        <rFont val="Arial"/>
        <family val="2"/>
      </rPr>
      <t xml:space="preserve"> Projekciju bilance je potrebno popuniti samo za razdoblje od godine predaje projektne prijave (n) pa do treće godine nakon godine završetka projekta (m+3).</t>
    </r>
  </si>
  <si>
    <t>Podatak (u redak 16) unosite samo za godinu koja je zadnja godina održivosti rezultata projekta (m+3).</t>
  </si>
  <si>
    <t>Podatak (u redak 17) unosite samo za godinu koja je zadnja godina održivosti rezultata projekta (m+3).</t>
  </si>
  <si>
    <t>KOMERCIJALIZACIJA INOVACIJA 
(Referentni broj: NPOO.C1.1.2. R2-I5.01)</t>
  </si>
  <si>
    <t>2. IZMJENA POZIVA</t>
  </si>
  <si>
    <t>2. 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</si>
</sst>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#,##0.0"/>
    <numFmt numFmtId="166" formatCode="0.0%"/>
  </numFmts>
  <fonts count="40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b/>
      <sz val="11"/>
      <color rgb="FF31849B"/>
      <name val="Arial"/>
      <family val="2"/>
      <charset val="238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D1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Up">
        <fgColor theme="0" tint="-0.34998626667073579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rgb="FFFFFFD1"/>
        <bgColor theme="0" tint="-0.499984740745262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77111117893"/>
      </bottom>
      <diagonal/>
    </border>
    <border>
      <left/>
      <right/>
      <top style="medium">
        <color indexed="64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medium">
        <color indexed="64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medium">
        <color indexed="64"/>
      </top>
      <bottom style="thin">
        <color theme="3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medium">
        <color indexed="64"/>
      </bottom>
      <diagonal/>
    </border>
    <border>
      <left/>
      <right/>
      <top style="thin">
        <color theme="3" tint="-0.249977111117893"/>
      </top>
      <bottom style="medium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01">
    <xf numFmtId="0" fontId="0" fillId="0" borderId="0" xfId="0"/>
    <xf numFmtId="0" fontId="0" fillId="5" borderId="0" xfId="0" applyFill="1" applyProtection="1"/>
    <xf numFmtId="0" fontId="20" fillId="14" borderId="59" xfId="3" applyFont="1" applyFill="1" applyBorder="1" applyAlignment="1" applyProtection="1">
      <alignment horizontal="left" vertical="center" indent="1"/>
    </xf>
    <xf numFmtId="0" fontId="20" fillId="14" borderId="7" xfId="3" applyFont="1" applyFill="1" applyBorder="1" applyAlignment="1" applyProtection="1">
      <alignment horizontal="center" vertical="center"/>
    </xf>
    <xf numFmtId="0" fontId="20" fillId="14" borderId="26" xfId="3" applyFont="1" applyFill="1" applyBorder="1" applyAlignment="1" applyProtection="1">
      <alignment horizontal="center" vertical="center"/>
    </xf>
    <xf numFmtId="0" fontId="20" fillId="14" borderId="8" xfId="3" applyFont="1" applyFill="1" applyBorder="1" applyAlignment="1" applyProtection="1">
      <alignment horizontal="center" vertical="center"/>
    </xf>
    <xf numFmtId="0" fontId="20" fillId="15" borderId="60" xfId="3" applyFont="1" applyFill="1" applyBorder="1" applyAlignment="1" applyProtection="1">
      <alignment horizontal="left" vertical="center" indent="1"/>
    </xf>
    <xf numFmtId="3" fontId="19" fillId="15" borderId="45" xfId="3" applyNumberFormat="1" applyFont="1" applyFill="1" applyBorder="1" applyAlignment="1" applyProtection="1">
      <alignment vertical="center"/>
    </xf>
    <xf numFmtId="3" fontId="19" fillId="15" borderId="42" xfId="3" applyNumberFormat="1" applyFont="1" applyFill="1" applyBorder="1" applyAlignment="1" applyProtection="1">
      <alignment vertical="center"/>
    </xf>
    <xf numFmtId="3" fontId="19" fillId="16" borderId="45" xfId="3" applyNumberFormat="1" applyFont="1" applyFill="1" applyBorder="1" applyAlignment="1" applyProtection="1">
      <alignment vertical="center"/>
    </xf>
    <xf numFmtId="3" fontId="19" fillId="16" borderId="46" xfId="3" applyNumberFormat="1" applyFont="1" applyFill="1" applyBorder="1" applyAlignment="1" applyProtection="1">
      <alignment vertical="center"/>
    </xf>
    <xf numFmtId="3" fontId="19" fillId="16" borderId="61" xfId="3" applyNumberFormat="1" applyFont="1" applyFill="1" applyBorder="1" applyAlignment="1" applyProtection="1">
      <alignment vertical="center"/>
    </xf>
    <xf numFmtId="0" fontId="19" fillId="0" borderId="62" xfId="3" applyFont="1" applyBorder="1" applyAlignment="1" applyProtection="1">
      <alignment horizontal="left" vertical="center" indent="1"/>
    </xf>
    <xf numFmtId="3" fontId="19" fillId="0" borderId="41" xfId="3" applyNumberFormat="1" applyFont="1" applyBorder="1" applyAlignment="1" applyProtection="1">
      <alignment horizontal="center" vertical="center"/>
    </xf>
    <xf numFmtId="166" fontId="19" fillId="0" borderId="41" xfId="1" applyNumberFormat="1" applyFont="1" applyBorder="1" applyAlignment="1" applyProtection="1">
      <alignment vertical="center"/>
    </xf>
    <xf numFmtId="166" fontId="19" fillId="0" borderId="44" xfId="1" applyNumberFormat="1" applyFont="1" applyBorder="1" applyAlignment="1" applyProtection="1">
      <alignment vertical="center"/>
    </xf>
    <xf numFmtId="166" fontId="19" fillId="0" borderId="40" xfId="1" applyNumberFormat="1" applyFont="1" applyBorder="1" applyAlignment="1" applyProtection="1">
      <alignment vertical="center"/>
    </xf>
    <xf numFmtId="166" fontId="19" fillId="0" borderId="63" xfId="1" applyNumberFormat="1" applyFont="1" applyBorder="1" applyAlignment="1" applyProtection="1">
      <alignment vertical="center"/>
    </xf>
    <xf numFmtId="0" fontId="20" fillId="15" borderId="64" xfId="3" applyFont="1" applyFill="1" applyBorder="1" applyAlignment="1" applyProtection="1">
      <alignment horizontal="left" vertical="center" indent="1"/>
    </xf>
    <xf numFmtId="3" fontId="21" fillId="15" borderId="39" xfId="3" applyNumberFormat="1" applyFont="1" applyFill="1" applyBorder="1" applyAlignment="1" applyProtection="1">
      <alignment vertical="center"/>
    </xf>
    <xf numFmtId="3" fontId="21" fillId="15" borderId="43" xfId="3" applyNumberFormat="1" applyFont="1" applyFill="1" applyBorder="1" applyAlignment="1" applyProtection="1">
      <alignment vertical="center"/>
    </xf>
    <xf numFmtId="3" fontId="19" fillId="16" borderId="39" xfId="3" applyNumberFormat="1" applyFont="1" applyFill="1" applyBorder="1" applyAlignment="1" applyProtection="1">
      <alignment vertical="center"/>
    </xf>
    <xf numFmtId="3" fontId="19" fillId="16" borderId="65" xfId="3" applyNumberFormat="1" applyFont="1" applyFill="1" applyBorder="1" applyAlignment="1" applyProtection="1">
      <alignment vertical="center"/>
    </xf>
    <xf numFmtId="3" fontId="19" fillId="0" borderId="41" xfId="3" applyNumberFormat="1" applyFont="1" applyBorder="1" applyAlignment="1" applyProtection="1">
      <alignment vertical="center"/>
    </xf>
    <xf numFmtId="3" fontId="19" fillId="0" borderId="44" xfId="3" applyNumberFormat="1" applyFont="1" applyBorder="1" applyAlignment="1" applyProtection="1">
      <alignment vertical="center"/>
    </xf>
    <xf numFmtId="3" fontId="19" fillId="0" borderId="40" xfId="3" applyNumberFormat="1" applyFont="1" applyBorder="1" applyAlignment="1" applyProtection="1">
      <alignment vertical="center"/>
    </xf>
    <xf numFmtId="3" fontId="19" fillId="0" borderId="63" xfId="3" applyNumberFormat="1" applyFont="1" applyBorder="1" applyAlignment="1" applyProtection="1">
      <alignment vertical="center"/>
    </xf>
    <xf numFmtId="165" fontId="19" fillId="0" borderId="41" xfId="3" applyNumberFormat="1" applyFont="1" applyBorder="1" applyAlignment="1" applyProtection="1">
      <alignment vertical="center"/>
    </xf>
    <xf numFmtId="165" fontId="19" fillId="0" borderId="44" xfId="3" applyNumberFormat="1" applyFont="1" applyBorder="1" applyAlignment="1" applyProtection="1">
      <alignment vertical="center"/>
    </xf>
    <xf numFmtId="165" fontId="19" fillId="0" borderId="40" xfId="3" applyNumberFormat="1" applyFont="1" applyBorder="1" applyAlignment="1" applyProtection="1">
      <alignment vertical="center"/>
    </xf>
    <xf numFmtId="165" fontId="19" fillId="0" borderId="63" xfId="3" applyNumberFormat="1" applyFont="1" applyBorder="1" applyAlignment="1" applyProtection="1">
      <alignment vertical="center"/>
    </xf>
    <xf numFmtId="9" fontId="19" fillId="0" borderId="41" xfId="1" applyFont="1" applyBorder="1" applyAlignment="1" applyProtection="1">
      <alignment vertical="center"/>
    </xf>
    <xf numFmtId="9" fontId="19" fillId="0" borderId="44" xfId="1" applyFont="1" applyBorder="1" applyAlignment="1" applyProtection="1">
      <alignment vertical="center"/>
    </xf>
    <xf numFmtId="9" fontId="19" fillId="0" borderId="40" xfId="1" applyFont="1" applyBorder="1" applyAlignment="1" applyProtection="1">
      <alignment vertical="center"/>
    </xf>
    <xf numFmtId="9" fontId="19" fillId="0" borderId="63" xfId="1" applyFont="1" applyBorder="1" applyAlignment="1" applyProtection="1">
      <alignment vertical="center"/>
    </xf>
    <xf numFmtId="0" fontId="19" fillId="0" borderId="66" xfId="3" applyFont="1" applyBorder="1" applyAlignment="1" applyProtection="1">
      <alignment horizontal="left" vertical="center" indent="1"/>
    </xf>
    <xf numFmtId="3" fontId="19" fillId="0" borderId="67" xfId="3" applyNumberFormat="1" applyFont="1" applyBorder="1" applyAlignment="1" applyProtection="1">
      <alignment vertical="center"/>
    </xf>
    <xf numFmtId="3" fontId="19" fillId="0" borderId="68" xfId="3" applyNumberFormat="1" applyFont="1" applyBorder="1" applyAlignment="1" applyProtection="1">
      <alignment vertical="center"/>
    </xf>
    <xf numFmtId="3" fontId="19" fillId="0" borderId="69" xfId="3" applyNumberFormat="1" applyFont="1" applyBorder="1" applyAlignment="1" applyProtection="1">
      <alignment vertical="center"/>
    </xf>
    <xf numFmtId="3" fontId="19" fillId="0" borderId="70" xfId="3" applyNumberFormat="1" applyFont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5" fillId="4" borderId="2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vertical="center"/>
    </xf>
    <xf numFmtId="0" fontId="5" fillId="5" borderId="16" xfId="0" applyFont="1" applyFill="1" applyBorder="1" applyAlignment="1" applyProtection="1">
      <alignment vertical="center"/>
    </xf>
    <xf numFmtId="0" fontId="16" fillId="15" borderId="4" xfId="0" applyFont="1" applyFill="1" applyBorder="1" applyAlignment="1" applyProtection="1">
      <alignment vertical="center"/>
    </xf>
    <xf numFmtId="0" fontId="16" fillId="15" borderId="0" xfId="0" applyFont="1" applyFill="1" applyAlignment="1" applyProtection="1">
      <alignment vertical="center"/>
    </xf>
    <xf numFmtId="0" fontId="14" fillId="15" borderId="0" xfId="0" applyFont="1" applyFill="1" applyAlignment="1" applyProtection="1">
      <alignment vertical="center"/>
    </xf>
    <xf numFmtId="0" fontId="14" fillId="15" borderId="24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20" xfId="0" applyFont="1" applyFill="1" applyBorder="1" applyAlignment="1" applyProtection="1">
      <alignment horizontal="left" vertical="center"/>
    </xf>
    <xf numFmtId="3" fontId="4" fillId="3" borderId="0" xfId="0" applyNumberFormat="1" applyFont="1" applyFill="1" applyBorder="1" applyAlignment="1" applyProtection="1">
      <alignment vertical="center"/>
    </xf>
    <xf numFmtId="3" fontId="4" fillId="3" borderId="0" xfId="0" applyNumberFormat="1" applyFont="1" applyFill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6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17" fillId="15" borderId="20" xfId="0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5" fillId="6" borderId="4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15" borderId="20" xfId="0" applyFont="1" applyFill="1" applyBorder="1" applyAlignment="1" applyProtection="1">
      <alignment vertical="center"/>
    </xf>
    <xf numFmtId="0" fontId="16" fillId="15" borderId="12" xfId="0" applyFont="1" applyFill="1" applyBorder="1" applyAlignment="1" applyProtection="1">
      <alignment vertical="center"/>
    </xf>
    <xf numFmtId="0" fontId="16" fillId="15" borderId="5" xfId="0" applyFont="1" applyFill="1" applyBorder="1" applyAlignment="1" applyProtection="1">
      <alignment vertical="center"/>
    </xf>
    <xf numFmtId="0" fontId="18" fillId="15" borderId="19" xfId="0" applyFont="1" applyFill="1" applyBorder="1" applyAlignment="1" applyProtection="1">
      <alignment vertical="center"/>
    </xf>
    <xf numFmtId="0" fontId="16" fillId="15" borderId="51" xfId="0" applyFont="1" applyFill="1" applyBorder="1" applyAlignment="1" applyProtection="1">
      <alignment vertical="center"/>
    </xf>
    <xf numFmtId="0" fontId="16" fillId="15" borderId="52" xfId="0" applyFont="1" applyFill="1" applyBorder="1" applyAlignment="1" applyProtection="1">
      <alignment vertical="center"/>
    </xf>
    <xf numFmtId="0" fontId="14" fillId="15" borderId="52" xfId="0" applyFont="1" applyFill="1" applyBorder="1" applyAlignment="1" applyProtection="1">
      <alignment vertical="center"/>
    </xf>
    <xf numFmtId="0" fontId="14" fillId="15" borderId="53" xfId="0" applyFont="1" applyFill="1" applyBorder="1" applyAlignment="1" applyProtection="1">
      <alignment vertical="center"/>
    </xf>
    <xf numFmtId="3" fontId="4" fillId="7" borderId="52" xfId="0" applyNumberFormat="1" applyFont="1" applyFill="1" applyBorder="1" applyAlignment="1" applyProtection="1">
      <alignment vertical="center"/>
    </xf>
    <xf numFmtId="3" fontId="4" fillId="7" borderId="53" xfId="0" applyNumberFormat="1" applyFont="1" applyFill="1" applyBorder="1" applyAlignment="1" applyProtection="1">
      <alignment vertical="center"/>
    </xf>
    <xf numFmtId="3" fontId="4" fillId="7" borderId="54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3" fontId="4" fillId="5" borderId="0" xfId="0" applyNumberFormat="1" applyFont="1" applyFill="1" applyBorder="1" applyAlignment="1" applyProtection="1">
      <alignment vertical="center"/>
    </xf>
    <xf numFmtId="3" fontId="4" fillId="5" borderId="0" xfId="0" applyNumberFormat="1" applyFont="1" applyFill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3" fontId="4" fillId="5" borderId="5" xfId="0" applyNumberFormat="1" applyFont="1" applyFill="1" applyBorder="1" applyAlignment="1" applyProtection="1">
      <alignment vertical="center"/>
    </xf>
    <xf numFmtId="0" fontId="15" fillId="5" borderId="16" xfId="0" applyFont="1" applyFill="1" applyBorder="1" applyAlignment="1" applyProtection="1">
      <alignment vertical="center"/>
    </xf>
    <xf numFmtId="0" fontId="16" fillId="16" borderId="4" xfId="0" applyFont="1" applyFill="1" applyBorder="1" applyAlignment="1" applyProtection="1">
      <alignment vertical="center"/>
    </xf>
    <xf numFmtId="0" fontId="16" fillId="16" borderId="0" xfId="0" applyFont="1" applyFill="1" applyAlignment="1" applyProtection="1">
      <alignment vertical="center"/>
    </xf>
    <xf numFmtId="0" fontId="14" fillId="16" borderId="0" xfId="0" applyFont="1" applyFill="1" applyAlignment="1" applyProtection="1">
      <alignment vertical="center"/>
    </xf>
    <xf numFmtId="0" fontId="14" fillId="16" borderId="20" xfId="0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3" fontId="9" fillId="3" borderId="18" xfId="0" applyNumberFormat="1" applyFont="1" applyFill="1" applyBorder="1" applyAlignment="1" applyProtection="1">
      <alignment vertical="center"/>
    </xf>
    <xf numFmtId="3" fontId="9" fillId="3" borderId="24" xfId="0" applyNumberFormat="1" applyFont="1" applyFill="1" applyBorder="1" applyAlignment="1" applyProtection="1">
      <alignment vertical="center"/>
    </xf>
    <xf numFmtId="3" fontId="9" fillId="3" borderId="17" xfId="0" applyNumberFormat="1" applyFont="1" applyFill="1" applyBorder="1" applyAlignment="1" applyProtection="1">
      <alignment vertical="center"/>
    </xf>
    <xf numFmtId="0" fontId="18" fillId="16" borderId="2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9" fillId="3" borderId="0" xfId="0" applyNumberFormat="1" applyFont="1" applyFill="1" applyBorder="1" applyAlignment="1" applyProtection="1">
      <alignment horizontal="right" vertical="center"/>
    </xf>
    <xf numFmtId="0" fontId="16" fillId="16" borderId="12" xfId="0" applyFont="1" applyFill="1" applyBorder="1" applyAlignment="1" applyProtection="1">
      <alignment vertical="center"/>
    </xf>
    <xf numFmtId="0" fontId="16" fillId="16" borderId="5" xfId="0" applyFont="1" applyFill="1" applyBorder="1" applyAlignment="1" applyProtection="1">
      <alignment vertical="center"/>
    </xf>
    <xf numFmtId="0" fontId="18" fillId="16" borderId="19" xfId="0" applyFont="1" applyFill="1" applyBorder="1" applyAlignment="1" applyProtection="1">
      <alignment vertical="center"/>
    </xf>
    <xf numFmtId="0" fontId="16" fillId="16" borderId="51" xfId="0" applyFont="1" applyFill="1" applyBorder="1" applyAlignment="1" applyProtection="1">
      <alignment vertical="center"/>
    </xf>
    <xf numFmtId="0" fontId="16" fillId="16" borderId="52" xfId="0" applyFont="1" applyFill="1" applyBorder="1" applyAlignment="1" applyProtection="1">
      <alignment vertical="center"/>
    </xf>
    <xf numFmtId="0" fontId="14" fillId="16" borderId="52" xfId="0" applyFont="1" applyFill="1" applyBorder="1" applyAlignment="1" applyProtection="1">
      <alignment vertical="center"/>
    </xf>
    <xf numFmtId="0" fontId="14" fillId="16" borderId="53" xfId="0" applyFont="1" applyFill="1" applyBorder="1" applyAlignment="1" applyProtection="1">
      <alignment vertical="center"/>
    </xf>
    <xf numFmtId="3" fontId="2" fillId="5" borderId="0" xfId="0" applyNumberFormat="1" applyFont="1" applyFill="1" applyAlignment="1" applyProtection="1">
      <alignment vertical="center"/>
    </xf>
    <xf numFmtId="3" fontId="13" fillId="5" borderId="0" xfId="0" applyNumberFormat="1" applyFont="1" applyFill="1" applyAlignment="1" applyProtection="1">
      <alignment vertical="center"/>
    </xf>
    <xf numFmtId="3" fontId="3" fillId="5" borderId="0" xfId="0" applyNumberFormat="1" applyFont="1" applyFill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5" fillId="4" borderId="0" xfId="0" applyNumberFormat="1" applyFont="1" applyFill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vertical="center"/>
      <protection locked="0"/>
    </xf>
    <xf numFmtId="3" fontId="5" fillId="12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Alignment="1" applyProtection="1">
      <alignment vertical="center"/>
      <protection locked="0"/>
    </xf>
    <xf numFmtId="3" fontId="4" fillId="8" borderId="20" xfId="0" applyNumberFormat="1" applyFont="1" applyFill="1" applyBorder="1" applyAlignment="1" applyProtection="1">
      <alignment vertical="center"/>
      <protection locked="0"/>
    </xf>
    <xf numFmtId="3" fontId="4" fillId="9" borderId="0" xfId="0" applyNumberFormat="1" applyFont="1" applyFill="1" applyBorder="1" applyAlignment="1" applyProtection="1">
      <alignment vertical="center"/>
      <protection locked="0"/>
    </xf>
    <xf numFmtId="3" fontId="4" fillId="9" borderId="6" xfId="0" applyNumberFormat="1" applyFont="1" applyFill="1" applyBorder="1" applyAlignment="1" applyProtection="1">
      <alignment vertical="center"/>
      <protection locked="0"/>
    </xf>
    <xf numFmtId="3" fontId="4" fillId="8" borderId="5" xfId="0" applyNumberFormat="1" applyFont="1" applyFill="1" applyBorder="1" applyAlignment="1" applyProtection="1">
      <alignment vertical="center"/>
      <protection locked="0"/>
    </xf>
    <xf numFmtId="3" fontId="4" fillId="8" borderId="19" xfId="0" applyNumberFormat="1" applyFont="1" applyFill="1" applyBorder="1" applyAlignment="1" applyProtection="1">
      <alignment vertical="center"/>
      <protection locked="0"/>
    </xf>
    <xf numFmtId="3" fontId="4" fillId="9" borderId="5" xfId="0" applyNumberFormat="1" applyFont="1" applyFill="1" applyBorder="1" applyAlignment="1" applyProtection="1">
      <alignment vertical="center"/>
      <protection locked="0"/>
    </xf>
    <xf numFmtId="3" fontId="4" fillId="9" borderId="13" xfId="0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Alignment="1" applyProtection="1">
      <alignment vertical="center"/>
      <protection locked="0"/>
    </xf>
    <xf numFmtId="3" fontId="8" fillId="4" borderId="2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horizontal="right" vertical="center"/>
      <protection locked="0"/>
    </xf>
    <xf numFmtId="3" fontId="5" fillId="4" borderId="0" xfId="0" applyNumberFormat="1" applyFont="1" applyFill="1" applyAlignment="1" applyProtection="1">
      <alignment horizontal="right" vertical="center"/>
      <protection locked="0"/>
    </xf>
    <xf numFmtId="3" fontId="5" fillId="4" borderId="2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16" fillId="15" borderId="1" xfId="0" applyFont="1" applyFill="1" applyBorder="1" applyAlignment="1" applyProtection="1">
      <alignment vertical="center"/>
    </xf>
    <xf numFmtId="0" fontId="16" fillId="15" borderId="2" xfId="0" applyFont="1" applyFill="1" applyBorder="1" applyAlignment="1" applyProtection="1">
      <alignment vertical="center"/>
    </xf>
    <xf numFmtId="0" fontId="5" fillId="15" borderId="2" xfId="0" applyFont="1" applyFill="1" applyBorder="1" applyAlignment="1" applyProtection="1">
      <alignment vertical="center"/>
    </xf>
    <xf numFmtId="0" fontId="5" fillId="15" borderId="21" xfId="0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vertical="center"/>
    </xf>
    <xf numFmtId="3" fontId="4" fillId="2" borderId="21" xfId="0" applyNumberFormat="1" applyFont="1" applyFill="1" applyBorder="1" applyAlignment="1" applyProtection="1">
      <alignment vertical="center"/>
    </xf>
    <xf numFmtId="3" fontId="4" fillId="2" borderId="3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3" fontId="8" fillId="3" borderId="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6" xfId="0" applyNumberFormat="1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7" fillId="6" borderId="20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vertical="center"/>
    </xf>
    <xf numFmtId="3" fontId="5" fillId="5" borderId="5" xfId="0" applyNumberFormat="1" applyFont="1" applyFill="1" applyBorder="1" applyAlignment="1" applyProtection="1">
      <alignment vertical="center"/>
    </xf>
    <xf numFmtId="3" fontId="5" fillId="5" borderId="15" xfId="0" applyNumberFormat="1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7" fillId="6" borderId="19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Alignment="1" applyProtection="1">
      <alignment horizontal="right" vertical="center"/>
    </xf>
    <xf numFmtId="3" fontId="5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horizontal="right" vertical="center"/>
    </xf>
    <xf numFmtId="0" fontId="8" fillId="5" borderId="15" xfId="0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>
      <alignment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right" vertical="center"/>
    </xf>
    <xf numFmtId="0" fontId="4" fillId="5" borderId="49" xfId="0" applyFont="1" applyFill="1" applyBorder="1" applyAlignment="1" applyProtection="1">
      <alignment vertical="center"/>
    </xf>
    <xf numFmtId="0" fontId="7" fillId="5" borderId="22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11" fillId="5" borderId="0" xfId="0" applyFont="1" applyFill="1" applyAlignment="1" applyProtection="1">
      <alignment vertical="center"/>
    </xf>
    <xf numFmtId="0" fontId="10" fillId="6" borderId="12" xfId="0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vertical="center"/>
    </xf>
    <xf numFmtId="9" fontId="5" fillId="3" borderId="5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5" borderId="2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horizontal="left" vertical="center"/>
    </xf>
    <xf numFmtId="10" fontId="12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Alignment="1" applyProtection="1">
      <alignment vertical="center"/>
    </xf>
    <xf numFmtId="10" fontId="10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6" fillId="15" borderId="49" xfId="0" applyFont="1" applyFill="1" applyBorder="1" applyAlignment="1" applyProtection="1">
      <alignment vertical="center"/>
    </xf>
    <xf numFmtId="0" fontId="16" fillId="15" borderId="15" xfId="0" applyFont="1" applyFill="1" applyBorder="1" applyAlignment="1" applyProtection="1">
      <alignment vertical="center"/>
    </xf>
    <xf numFmtId="0" fontId="5" fillId="15" borderId="15" xfId="0" applyFont="1" applyFill="1" applyBorder="1" applyAlignment="1" applyProtection="1">
      <alignment vertical="center"/>
    </xf>
    <xf numFmtId="0" fontId="17" fillId="15" borderId="22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17" fillId="15" borderId="21" xfId="0" applyFont="1" applyFill="1" applyBorder="1" applyAlignment="1" applyProtection="1">
      <alignment vertical="center"/>
    </xf>
    <xf numFmtId="0" fontId="5" fillId="15" borderId="5" xfId="0" applyFont="1" applyFill="1" applyBorder="1" applyAlignment="1" applyProtection="1">
      <alignment vertical="center"/>
    </xf>
    <xf numFmtId="0" fontId="17" fillId="15" borderId="19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vertical="center"/>
    </xf>
    <xf numFmtId="0" fontId="7" fillId="6" borderId="21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0" fontId="5" fillId="15" borderId="22" xfId="0" applyFont="1" applyFill="1" applyBorder="1" applyAlignment="1" applyProtection="1">
      <alignment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3" fontId="9" fillId="2" borderId="50" xfId="0" applyNumberFormat="1" applyFont="1" applyFill="1" applyBorder="1" applyAlignment="1" applyProtection="1">
      <alignment horizontal="right" vertical="center"/>
    </xf>
    <xf numFmtId="0" fontId="5" fillId="15" borderId="19" xfId="0" applyFont="1" applyFill="1" applyBorder="1" applyAlignment="1" applyProtection="1">
      <alignment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0" fontId="4" fillId="5" borderId="15" xfId="0" applyFont="1" applyFill="1" applyBorder="1" applyAlignment="1" applyProtection="1">
      <alignment vertical="center"/>
    </xf>
    <xf numFmtId="0" fontId="7" fillId="5" borderId="15" xfId="0" applyFont="1" applyFill="1" applyBorder="1" applyAlignment="1" applyProtection="1">
      <alignment horizontal="left" vertical="center"/>
    </xf>
    <xf numFmtId="0" fontId="16" fillId="15" borderId="0" xfId="0" applyFont="1" applyFill="1" applyBorder="1" applyAlignment="1" applyProtection="1">
      <alignment vertical="center"/>
    </xf>
    <xf numFmtId="0" fontId="5" fillId="15" borderId="0" xfId="0" applyFont="1" applyFill="1" applyBorder="1" applyAlignment="1" applyProtection="1">
      <alignment vertical="center"/>
    </xf>
    <xf numFmtId="0" fontId="5" fillId="15" borderId="20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3" fontId="9" fillId="2" borderId="0" xfId="0" applyNumberFormat="1" applyFont="1" applyFill="1" applyAlignment="1" applyProtection="1">
      <alignment horizontal="right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16" fillId="15" borderId="9" xfId="0" applyFont="1" applyFill="1" applyBorder="1" applyAlignment="1" applyProtection="1">
      <alignment vertical="center"/>
    </xf>
    <xf numFmtId="0" fontId="16" fillId="15" borderId="10" xfId="0" applyFont="1" applyFill="1" applyBorder="1" applyAlignment="1" applyProtection="1">
      <alignment vertical="center"/>
    </xf>
    <xf numFmtId="0" fontId="5" fillId="15" borderId="10" xfId="0" applyFont="1" applyFill="1" applyBorder="1" applyAlignment="1" applyProtection="1">
      <alignment vertical="center"/>
    </xf>
    <xf numFmtId="0" fontId="5" fillId="15" borderId="23" xfId="0" applyFont="1" applyFill="1" applyBorder="1" applyAlignment="1" applyProtection="1">
      <alignment vertical="center"/>
    </xf>
    <xf numFmtId="3" fontId="9" fillId="7" borderId="10" xfId="0" applyNumberFormat="1" applyFont="1" applyFill="1" applyBorder="1" applyAlignment="1" applyProtection="1">
      <alignment vertical="center"/>
    </xf>
    <xf numFmtId="3" fontId="4" fillId="7" borderId="10" xfId="0" applyNumberFormat="1" applyFont="1" applyFill="1" applyBorder="1" applyAlignment="1" applyProtection="1">
      <alignment vertical="center"/>
    </xf>
    <xf numFmtId="3" fontId="4" fillId="7" borderId="23" xfId="0" applyNumberFormat="1" applyFont="1" applyFill="1" applyBorder="1" applyAlignment="1" applyProtection="1">
      <alignment vertical="center"/>
    </xf>
    <xf numFmtId="3" fontId="4" fillId="7" borderId="11" xfId="0" applyNumberFormat="1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vertical="center"/>
    </xf>
    <xf numFmtId="165" fontId="3" fillId="5" borderId="0" xfId="0" applyNumberFormat="1" applyFont="1" applyFill="1" applyAlignment="1" applyProtection="1">
      <alignment horizontal="right" vertical="center"/>
    </xf>
    <xf numFmtId="165" fontId="2" fillId="5" borderId="0" xfId="0" applyNumberFormat="1" applyFont="1" applyFill="1" applyAlignment="1" applyProtection="1">
      <alignment horizontal="right" vertical="center"/>
    </xf>
    <xf numFmtId="0" fontId="6" fillId="5" borderId="0" xfId="0" applyFont="1" applyFill="1" applyAlignment="1" applyProtection="1">
      <alignment vertical="center" wrapText="1"/>
    </xf>
    <xf numFmtId="3" fontId="5" fillId="11" borderId="20" xfId="0" applyNumberFormat="1" applyFont="1" applyFill="1" applyBorder="1" applyAlignment="1" applyProtection="1">
      <alignment vertical="center"/>
      <protection locked="0"/>
    </xf>
    <xf numFmtId="3" fontId="5" fillId="4" borderId="5" xfId="0" applyNumberFormat="1" applyFont="1" applyFill="1" applyBorder="1" applyAlignment="1" applyProtection="1">
      <alignment vertical="center"/>
      <protection locked="0"/>
    </xf>
    <xf numFmtId="3" fontId="5" fillId="4" borderId="19" xfId="0" applyNumberFormat="1" applyFont="1" applyFill="1" applyBorder="1" applyAlignment="1" applyProtection="1">
      <alignment vertical="center"/>
      <protection locked="0"/>
    </xf>
    <xf numFmtId="3" fontId="5" fillId="12" borderId="5" xfId="0" applyNumberFormat="1" applyFont="1" applyFill="1" applyBorder="1" applyAlignment="1" applyProtection="1">
      <alignment vertical="center"/>
      <protection locked="0"/>
    </xf>
    <xf numFmtId="3" fontId="5" fillId="12" borderId="13" xfId="0" applyNumberFormat="1" applyFont="1" applyFill="1" applyBorder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horizontal="right" vertical="center"/>
      <protection locked="0"/>
    </xf>
    <xf numFmtId="3" fontId="5" fillId="12" borderId="0" xfId="0" applyNumberFormat="1" applyFont="1" applyFill="1" applyAlignment="1" applyProtection="1">
      <alignment horizontal="right" vertical="center"/>
      <protection locked="0"/>
    </xf>
    <xf numFmtId="3" fontId="5" fillId="12" borderId="6" xfId="0" applyNumberFormat="1" applyFont="1" applyFill="1" applyBorder="1" applyAlignment="1" applyProtection="1">
      <alignment horizontal="right" vertical="center"/>
      <protection locked="0"/>
    </xf>
    <xf numFmtId="3" fontId="5" fillId="4" borderId="5" xfId="0" applyNumberFormat="1" applyFont="1" applyFill="1" applyBorder="1" applyAlignment="1" applyProtection="1">
      <alignment horizontal="right" vertical="center"/>
      <protection locked="0"/>
    </xf>
    <xf numFmtId="3" fontId="5" fillId="4" borderId="19" xfId="0" applyNumberFormat="1" applyFont="1" applyFill="1" applyBorder="1" applyAlignment="1" applyProtection="1">
      <alignment horizontal="right" vertical="center"/>
      <protection locked="0"/>
    </xf>
    <xf numFmtId="3" fontId="5" fillId="12" borderId="5" xfId="0" applyNumberFormat="1" applyFont="1" applyFill="1" applyBorder="1" applyAlignment="1" applyProtection="1">
      <alignment horizontal="right" vertical="center"/>
      <protection locked="0"/>
    </xf>
    <xf numFmtId="3" fontId="5" fillId="12" borderId="13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horizontal="right" vertical="center"/>
      <protection locked="0"/>
    </xf>
    <xf numFmtId="3" fontId="5" fillId="4" borderId="22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vertical="center"/>
      <protection locked="0"/>
    </xf>
    <xf numFmtId="3" fontId="5" fillId="4" borderId="22" xfId="0" applyNumberFormat="1" applyFont="1" applyFill="1" applyBorder="1" applyAlignment="1" applyProtection="1">
      <alignment vertical="center"/>
      <protection locked="0"/>
    </xf>
    <xf numFmtId="3" fontId="5" fillId="12" borderId="15" xfId="0" applyNumberFormat="1" applyFont="1" applyFill="1" applyBorder="1" applyAlignment="1" applyProtection="1">
      <alignment vertical="center"/>
      <protection locked="0"/>
    </xf>
    <xf numFmtId="3" fontId="5" fillId="12" borderId="50" xfId="0" applyNumberFormat="1" applyFont="1" applyFill="1" applyBorder="1" applyAlignment="1" applyProtection="1">
      <alignment vertical="center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/>
    </xf>
    <xf numFmtId="3" fontId="5" fillId="4" borderId="21" xfId="0" applyNumberFormat="1" applyFont="1" applyFill="1" applyBorder="1" applyAlignment="1" applyProtection="1">
      <alignment horizontal="right" vertical="center"/>
      <protection locked="0"/>
    </xf>
    <xf numFmtId="3" fontId="5" fillId="12" borderId="2" xfId="0" applyNumberFormat="1" applyFont="1" applyFill="1" applyBorder="1" applyAlignment="1" applyProtection="1">
      <alignment horizontal="right" vertical="center"/>
      <protection locked="0"/>
    </xf>
    <xf numFmtId="3" fontId="5" fillId="12" borderId="3" xfId="0" applyNumberFormat="1" applyFont="1" applyFill="1" applyBorder="1" applyAlignment="1" applyProtection="1">
      <alignment horizontal="right" vertical="center"/>
      <protection locked="0"/>
    </xf>
    <xf numFmtId="0" fontId="29" fillId="5" borderId="0" xfId="6" applyFill="1" applyProtection="1"/>
    <xf numFmtId="0" fontId="20" fillId="15" borderId="21" xfId="0" applyFont="1" applyFill="1" applyBorder="1" applyAlignment="1" applyProtection="1">
      <alignment vertical="center"/>
    </xf>
    <xf numFmtId="0" fontId="34" fillId="5" borderId="0" xfId="0" applyFont="1" applyFill="1" applyProtection="1"/>
    <xf numFmtId="3" fontId="5" fillId="18" borderId="0" xfId="0" applyNumberFormat="1" applyFont="1" applyFill="1" applyBorder="1" applyAlignment="1" applyProtection="1">
      <alignment vertical="center"/>
      <protection locked="0"/>
    </xf>
    <xf numFmtId="3" fontId="5" fillId="18" borderId="20" xfId="0" applyNumberFormat="1" applyFont="1" applyFill="1" applyBorder="1" applyAlignment="1" applyProtection="1">
      <alignment vertical="center"/>
      <protection locked="0"/>
    </xf>
    <xf numFmtId="3" fontId="5" fillId="12" borderId="29" xfId="0" applyNumberFormat="1" applyFont="1" applyFill="1" applyBorder="1" applyAlignment="1" applyProtection="1">
      <alignment vertical="center"/>
      <protection locked="0"/>
    </xf>
    <xf numFmtId="0" fontId="16" fillId="15" borderId="20" xfId="0" applyFont="1" applyFill="1" applyBorder="1" applyAlignment="1" applyProtection="1">
      <alignment vertical="center"/>
    </xf>
    <xf numFmtId="3" fontId="4" fillId="3" borderId="29" xfId="0" applyNumberFormat="1" applyFont="1" applyFill="1" applyBorder="1" applyAlignment="1" applyProtection="1">
      <alignment vertical="center"/>
    </xf>
    <xf numFmtId="0" fontId="16" fillId="16" borderId="20" xfId="0" applyFont="1" applyFill="1" applyBorder="1" applyAlignment="1" applyProtection="1">
      <alignment vertical="center"/>
    </xf>
    <xf numFmtId="3" fontId="4" fillId="3" borderId="73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3" fontId="5" fillId="12" borderId="101" xfId="0" applyNumberFormat="1" applyFont="1" applyFill="1" applyBorder="1" applyAlignment="1" applyProtection="1">
      <alignment vertical="center"/>
      <protection locked="0"/>
    </xf>
    <xf numFmtId="3" fontId="4" fillId="3" borderId="34" xfId="0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6" fillId="15" borderId="102" xfId="0" applyFont="1" applyFill="1" applyBorder="1" applyAlignment="1" applyProtection="1">
      <alignment horizontal="center" vertical="center"/>
    </xf>
    <xf numFmtId="0" fontId="16" fillId="16" borderId="4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0" fontId="13" fillId="6" borderId="105" xfId="0" applyFont="1" applyFill="1" applyBorder="1" applyAlignment="1" applyProtection="1">
      <alignment vertical="center"/>
    </xf>
    <xf numFmtId="0" fontId="13" fillId="5" borderId="106" xfId="0" applyFont="1" applyFill="1" applyBorder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right" vertical="center"/>
    </xf>
    <xf numFmtId="3" fontId="8" fillId="6" borderId="20" xfId="0" applyNumberFormat="1" applyFont="1" applyFill="1" applyBorder="1" applyAlignment="1" applyProtection="1">
      <alignment horizontal="right" vertical="center"/>
    </xf>
    <xf numFmtId="0" fontId="5" fillId="5" borderId="0" xfId="0" applyFont="1" applyFill="1" applyProtection="1"/>
    <xf numFmtId="3" fontId="0" fillId="5" borderId="0" xfId="0" applyNumberFormat="1" applyFill="1" applyProtection="1"/>
    <xf numFmtId="0" fontId="0" fillId="0" borderId="0" xfId="0" applyProtection="1"/>
    <xf numFmtId="0" fontId="5" fillId="5" borderId="14" xfId="0" applyFont="1" applyFill="1" applyBorder="1" applyProtection="1"/>
    <xf numFmtId="0" fontId="5" fillId="5" borderId="16" xfId="0" applyFont="1" applyFill="1" applyBorder="1" applyProtection="1"/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vertical="center" wrapText="1"/>
    </xf>
    <xf numFmtId="0" fontId="5" fillId="5" borderId="7" xfId="0" applyFont="1" applyFill="1" applyBorder="1" applyProtection="1"/>
    <xf numFmtId="3" fontId="0" fillId="5" borderId="7" xfId="0" applyNumberFormat="1" applyFill="1" applyBorder="1" applyProtection="1"/>
    <xf numFmtId="0" fontId="0" fillId="5" borderId="7" xfId="0" applyFill="1" applyBorder="1" applyProtection="1"/>
    <xf numFmtId="0" fontId="5" fillId="5" borderId="10" xfId="0" applyFont="1" applyFill="1" applyBorder="1" applyProtection="1"/>
    <xf numFmtId="3" fontId="0" fillId="5" borderId="10" xfId="0" applyNumberFormat="1" applyFill="1" applyBorder="1" applyProtection="1"/>
    <xf numFmtId="0" fontId="0" fillId="5" borderId="10" xfId="0" applyFill="1" applyBorder="1" applyProtection="1"/>
    <xf numFmtId="0" fontId="16" fillId="10" borderId="104" xfId="0" applyFont="1" applyFill="1" applyBorder="1" applyAlignment="1" applyProtection="1">
      <alignment vertical="center" wrapText="1"/>
    </xf>
    <xf numFmtId="0" fontId="16" fillId="10" borderId="47" xfId="0" applyFont="1" applyFill="1" applyBorder="1" applyAlignment="1" applyProtection="1">
      <alignment vertical="center" wrapText="1"/>
    </xf>
    <xf numFmtId="3" fontId="4" fillId="3" borderId="99" xfId="0" applyNumberFormat="1" applyFont="1" applyFill="1" applyBorder="1" applyAlignment="1" applyProtection="1">
      <alignment vertical="center"/>
    </xf>
    <xf numFmtId="3" fontId="4" fillId="3" borderId="100" xfId="0" applyNumberFormat="1" applyFont="1" applyFill="1" applyBorder="1" applyAlignment="1" applyProtection="1">
      <alignment vertical="center"/>
    </xf>
    <xf numFmtId="3" fontId="4" fillId="3" borderId="48" xfId="0" applyNumberFormat="1" applyFont="1" applyFill="1" applyBorder="1" applyAlignment="1" applyProtection="1">
      <alignment vertical="center"/>
    </xf>
    <xf numFmtId="3" fontId="4" fillId="3" borderId="103" xfId="0" applyNumberFormat="1" applyFont="1" applyFill="1" applyBorder="1" applyAlignment="1" applyProtection="1">
      <alignment vertical="center"/>
    </xf>
    <xf numFmtId="0" fontId="5" fillId="5" borderId="106" xfId="0" applyFont="1" applyFill="1" applyBorder="1" applyProtection="1"/>
    <xf numFmtId="3" fontId="0" fillId="5" borderId="106" xfId="0" applyNumberFormat="1" applyFill="1" applyBorder="1" applyProtection="1"/>
    <xf numFmtId="0" fontId="0" fillId="5" borderId="106" xfId="0" applyFill="1" applyBorder="1" applyProtection="1"/>
    <xf numFmtId="0" fontId="8" fillId="5" borderId="0" xfId="0" applyFont="1" applyFill="1" applyBorder="1" applyAlignment="1" applyProtection="1">
      <alignment vertical="center" wrapText="1"/>
    </xf>
    <xf numFmtId="0" fontId="8" fillId="5" borderId="20" xfId="0" applyFont="1" applyFill="1" applyBorder="1" applyAlignment="1" applyProtection="1">
      <alignment vertical="center" wrapText="1"/>
    </xf>
    <xf numFmtId="165" fontId="16" fillId="15" borderId="32" xfId="0" applyNumberFormat="1" applyFont="1" applyFill="1" applyBorder="1" applyAlignment="1" applyProtection="1">
      <alignment vertical="center"/>
    </xf>
    <xf numFmtId="165" fontId="16" fillId="15" borderId="25" xfId="0" applyNumberFormat="1" applyFont="1" applyFill="1" applyBorder="1" applyAlignment="1" applyProtection="1">
      <alignment vertical="center"/>
    </xf>
    <xf numFmtId="3" fontId="16" fillId="7" borderId="27" xfId="0" applyNumberFormat="1" applyFont="1" applyFill="1" applyBorder="1" applyAlignment="1" applyProtection="1">
      <alignment horizontal="right" vertical="center"/>
    </xf>
    <xf numFmtId="3" fontId="16" fillId="7" borderId="38" xfId="0" applyNumberFormat="1" applyFont="1" applyFill="1" applyBorder="1" applyAlignment="1" applyProtection="1">
      <alignment horizontal="right" vertical="center"/>
    </xf>
    <xf numFmtId="3" fontId="16" fillId="7" borderId="25" xfId="0" applyNumberFormat="1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3" fontId="8" fillId="6" borderId="29" xfId="0" applyNumberFormat="1" applyFont="1" applyFill="1" applyBorder="1" applyAlignment="1" applyProtection="1">
      <alignment horizontal="right" vertical="center"/>
    </xf>
    <xf numFmtId="0" fontId="9" fillId="3" borderId="34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 indent="1"/>
    </xf>
    <xf numFmtId="0" fontId="8" fillId="6" borderId="20" xfId="0" applyFont="1" applyFill="1" applyBorder="1" applyAlignment="1" applyProtection="1">
      <alignment horizontal="left" vertical="center" indent="1"/>
    </xf>
    <xf numFmtId="3" fontId="8" fillId="13" borderId="0" xfId="0" applyNumberFormat="1" applyFont="1" applyFill="1" applyBorder="1" applyAlignment="1" applyProtection="1">
      <alignment horizontal="right" vertical="center"/>
    </xf>
    <xf numFmtId="3" fontId="8" fillId="13" borderId="20" xfId="0" applyNumberFormat="1" applyFont="1" applyFill="1" applyBorder="1" applyAlignment="1" applyProtection="1">
      <alignment horizontal="right" vertical="center"/>
    </xf>
    <xf numFmtId="3" fontId="8" fillId="13" borderId="29" xfId="0" applyNumberFormat="1" applyFont="1" applyFill="1" applyBorder="1" applyAlignment="1" applyProtection="1">
      <alignment horizontal="right" vertical="center"/>
    </xf>
    <xf numFmtId="0" fontId="4" fillId="3" borderId="34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/>
    </xf>
    <xf numFmtId="0" fontId="5" fillId="6" borderId="34" xfId="0" applyFont="1" applyFill="1" applyBorder="1" applyAlignment="1" applyProtection="1">
      <alignment horizontal="left" vertical="center" indent="1"/>
    </xf>
    <xf numFmtId="0" fontId="5" fillId="6" borderId="20" xfId="0" applyFont="1" applyFill="1" applyBorder="1" applyAlignment="1" applyProtection="1">
      <alignment horizontal="left" vertical="center" indent="1"/>
    </xf>
    <xf numFmtId="0" fontId="5" fillId="13" borderId="29" xfId="0" applyFont="1" applyFill="1" applyBorder="1" applyAlignment="1" applyProtection="1">
      <alignment horizontal="right" vertical="center"/>
    </xf>
    <xf numFmtId="0" fontId="5" fillId="6" borderId="35" xfId="0" applyFont="1" applyFill="1" applyBorder="1" applyAlignment="1" applyProtection="1">
      <alignment horizontal="left" vertical="center" indent="1"/>
    </xf>
    <xf numFmtId="0" fontId="5" fillId="6" borderId="19" xfId="0" applyFont="1" applyFill="1" applyBorder="1" applyAlignment="1" applyProtection="1">
      <alignment horizontal="left" vertical="center" indent="1"/>
    </xf>
    <xf numFmtId="0" fontId="16" fillId="15" borderId="36" xfId="0" applyFont="1" applyFill="1" applyBorder="1" applyAlignment="1" applyProtection="1">
      <alignment horizontal="left" vertical="center" wrapText="1"/>
    </xf>
    <xf numFmtId="0" fontId="16" fillId="15" borderId="22" xfId="0" applyFont="1" applyFill="1" applyBorder="1" applyAlignment="1" applyProtection="1">
      <alignment horizontal="left" vertical="center" wrapText="1"/>
    </xf>
    <xf numFmtId="3" fontId="16" fillId="7" borderId="30" xfId="0" applyNumberFormat="1" applyFont="1" applyFill="1" applyBorder="1" applyAlignment="1" applyProtection="1">
      <alignment horizontal="right" vertical="center"/>
    </xf>
    <xf numFmtId="3" fontId="16" fillId="7" borderId="15" xfId="0" applyNumberFormat="1" applyFont="1" applyFill="1" applyBorder="1" applyAlignment="1" applyProtection="1">
      <alignment horizontal="right" vertical="center"/>
    </xf>
    <xf numFmtId="3" fontId="16" fillId="7" borderId="22" xfId="0" applyNumberFormat="1" applyFont="1" applyFill="1" applyBorder="1" applyAlignment="1" applyProtection="1">
      <alignment horizontal="right" vertical="center"/>
    </xf>
    <xf numFmtId="0" fontId="8" fillId="6" borderId="33" xfId="0" applyFont="1" applyFill="1" applyBorder="1" applyAlignment="1" applyProtection="1">
      <alignment horizontal="left" vertical="center"/>
    </xf>
    <xf numFmtId="0" fontId="8" fillId="6" borderId="21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/>
    </xf>
    <xf numFmtId="0" fontId="8" fillId="6" borderId="20" xfId="0" applyFont="1" applyFill="1" applyBorder="1" applyAlignment="1" applyProtection="1">
      <alignment horizontal="left" vertical="center"/>
    </xf>
    <xf numFmtId="0" fontId="8" fillId="6" borderId="35" xfId="0" applyFont="1" applyFill="1" applyBorder="1" applyAlignment="1" applyProtection="1">
      <alignment horizontal="left" vertical="center"/>
    </xf>
    <xf numFmtId="0" fontId="8" fillId="6" borderId="19" xfId="0" applyFont="1" applyFill="1" applyBorder="1" applyAlignment="1" applyProtection="1">
      <alignment horizontal="left" vertical="center"/>
    </xf>
    <xf numFmtId="0" fontId="16" fillId="15" borderId="37" xfId="0" applyFont="1" applyFill="1" applyBorder="1" applyAlignment="1" applyProtection="1">
      <alignment horizontal="left" vertical="center"/>
    </xf>
    <xf numFmtId="0" fontId="16" fillId="15" borderId="26" xfId="0" applyFont="1" applyFill="1" applyBorder="1" applyAlignment="1" applyProtection="1">
      <alignment horizontal="left" vertical="center"/>
    </xf>
    <xf numFmtId="3" fontId="16" fillId="10" borderId="31" xfId="0" applyNumberFormat="1" applyFont="1" applyFill="1" applyBorder="1" applyAlignment="1" applyProtection="1">
      <alignment horizontal="right" vertical="center"/>
    </xf>
    <xf numFmtId="3" fontId="16" fillId="10" borderId="7" xfId="0" applyNumberFormat="1" applyFont="1" applyFill="1" applyBorder="1" applyAlignment="1" applyProtection="1">
      <alignment horizontal="right" vertical="center"/>
    </xf>
    <xf numFmtId="3" fontId="16" fillId="10" borderId="26" xfId="0" applyNumberFormat="1" applyFont="1" applyFill="1" applyBorder="1" applyAlignment="1" applyProtection="1">
      <alignment horizontal="right" vertical="center"/>
    </xf>
    <xf numFmtId="0" fontId="4" fillId="5" borderId="56" xfId="0" applyFont="1" applyFill="1" applyBorder="1" applyAlignment="1" applyProtection="1">
      <alignment horizontal="left" vertical="center"/>
    </xf>
    <xf numFmtId="0" fontId="4" fillId="5" borderId="57" xfId="0" applyFont="1" applyFill="1" applyBorder="1" applyAlignment="1" applyProtection="1">
      <alignment horizontal="left" vertical="center"/>
    </xf>
    <xf numFmtId="3" fontId="4" fillId="5" borderId="55" xfId="0" applyNumberFormat="1" applyFont="1" applyFill="1" applyBorder="1" applyAlignment="1" applyProtection="1">
      <alignment horizontal="right" vertical="center"/>
    </xf>
    <xf numFmtId="3" fontId="4" fillId="5" borderId="58" xfId="0" applyNumberFormat="1" applyFont="1" applyFill="1" applyBorder="1" applyAlignment="1" applyProtection="1">
      <alignment horizontal="right" vertical="center"/>
    </xf>
    <xf numFmtId="3" fontId="4" fillId="5" borderId="57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3" fontId="0" fillId="0" borderId="0" xfId="0" applyNumberFormat="1" applyProtection="1"/>
    <xf numFmtId="3" fontId="5" fillId="12" borderId="28" xfId="0" applyNumberFormat="1" applyFont="1" applyFill="1" applyBorder="1" applyAlignment="1" applyProtection="1">
      <alignment vertical="center"/>
      <protection locked="0"/>
    </xf>
    <xf numFmtId="3" fontId="5" fillId="12" borderId="20" xfId="0" applyNumberFormat="1" applyFont="1" applyFill="1" applyBorder="1" applyAlignment="1" applyProtection="1">
      <alignment vertical="center"/>
      <protection locked="0"/>
    </xf>
    <xf numFmtId="3" fontId="5" fillId="12" borderId="19" xfId="0" applyNumberFormat="1" applyFont="1" applyFill="1" applyBorder="1" applyAlignment="1" applyProtection="1">
      <alignment vertical="center"/>
      <protection locked="0"/>
    </xf>
    <xf numFmtId="0" fontId="5" fillId="6" borderId="108" xfId="0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vertical="center"/>
    </xf>
    <xf numFmtId="3" fontId="5" fillId="3" borderId="2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horizontal="right" vertical="center"/>
    </xf>
    <xf numFmtId="3" fontId="5" fillId="3" borderId="20" xfId="0" applyNumberFormat="1" applyFont="1" applyFill="1" applyBorder="1" applyAlignment="1" applyProtection="1">
      <alignment horizontal="right" vertical="center"/>
    </xf>
    <xf numFmtId="3" fontId="4" fillId="19" borderId="0" xfId="0" applyNumberFormat="1" applyFont="1" applyFill="1" applyAlignment="1" applyProtection="1">
      <alignment horizontal="right" vertical="center"/>
      <protection locked="0"/>
    </xf>
    <xf numFmtId="3" fontId="4" fillId="19" borderId="20" xfId="0" applyNumberFormat="1" applyFont="1" applyFill="1" applyBorder="1" applyAlignment="1" applyProtection="1">
      <alignment horizontal="right" vertical="center"/>
      <protection locked="0"/>
    </xf>
    <xf numFmtId="164" fontId="16" fillId="10" borderId="2" xfId="0" applyNumberFormat="1" applyFont="1" applyFill="1" applyBorder="1" applyAlignment="1" applyProtection="1">
      <alignment horizontal="right" vertical="center"/>
    </xf>
    <xf numFmtId="164" fontId="16" fillId="10" borderId="21" xfId="0" applyNumberFormat="1" applyFont="1" applyFill="1" applyBorder="1" applyAlignment="1" applyProtection="1">
      <alignment horizontal="right" vertical="center"/>
    </xf>
    <xf numFmtId="164" fontId="16" fillId="10" borderId="3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vertical="center"/>
    </xf>
    <xf numFmtId="3" fontId="5" fillId="18" borderId="0" xfId="0" applyNumberFormat="1" applyFont="1" applyFill="1" applyBorder="1" applyAlignment="1" applyProtection="1">
      <alignment vertical="center"/>
    </xf>
    <xf numFmtId="3" fontId="8" fillId="4" borderId="5" xfId="0" applyNumberFormat="1" applyFont="1" applyFill="1" applyBorder="1" applyAlignment="1" applyProtection="1">
      <alignment vertical="center"/>
    </xf>
    <xf numFmtId="3" fontId="9" fillId="4" borderId="0" xfId="0" applyNumberFormat="1" applyFont="1" applyFill="1" applyBorder="1" applyAlignment="1" applyProtection="1">
      <alignment horizontal="right" vertical="center"/>
    </xf>
    <xf numFmtId="3" fontId="8" fillId="4" borderId="0" xfId="0" applyNumberFormat="1" applyFont="1" applyFill="1" applyBorder="1" applyAlignment="1" applyProtection="1">
      <alignment horizontal="right" vertical="center"/>
    </xf>
    <xf numFmtId="3" fontId="8" fillId="4" borderId="5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horizontal="right" vertical="center"/>
    </xf>
    <xf numFmtId="3" fontId="8" fillId="4" borderId="15" xfId="0" applyNumberFormat="1" applyFont="1" applyFill="1" applyBorder="1" applyAlignment="1" applyProtection="1">
      <alignment horizontal="right" vertical="center"/>
    </xf>
    <xf numFmtId="3" fontId="8" fillId="4" borderId="49" xfId="0" applyNumberFormat="1" applyFont="1" applyFill="1" applyBorder="1" applyAlignment="1" applyProtection="1">
      <alignment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8" fillId="4" borderId="2" xfId="0" applyNumberFormat="1" applyFont="1" applyFill="1" applyBorder="1" applyAlignment="1" applyProtection="1">
      <alignment horizontal="right" vertical="center"/>
    </xf>
    <xf numFmtId="164" fontId="16" fillId="10" borderId="33" xfId="0" applyNumberFormat="1" applyFont="1" applyFill="1" applyBorder="1" applyAlignment="1" applyProtection="1">
      <alignment horizontal="right" vertical="center"/>
    </xf>
    <xf numFmtId="3" fontId="4" fillId="2" borderId="33" xfId="0" applyNumberFormat="1" applyFont="1" applyFill="1" applyBorder="1" applyAlignment="1" applyProtection="1">
      <alignment vertical="center"/>
    </xf>
    <xf numFmtId="164" fontId="38" fillId="10" borderId="108" xfId="0" applyNumberFormat="1" applyFont="1" applyFill="1" applyBorder="1" applyAlignment="1" applyProtection="1">
      <alignment horizontal="center" vertical="center"/>
    </xf>
    <xf numFmtId="3" fontId="8" fillId="19" borderId="0" xfId="0" applyNumberFormat="1" applyFont="1" applyFill="1" applyBorder="1" applyAlignment="1" applyProtection="1">
      <alignment vertical="center"/>
      <protection locked="0"/>
    </xf>
    <xf numFmtId="3" fontId="8" fillId="19" borderId="20" xfId="0" applyNumberFormat="1" applyFont="1" applyFill="1" applyBorder="1" applyAlignment="1" applyProtection="1">
      <alignment vertical="center"/>
      <protection locked="0"/>
    </xf>
    <xf numFmtId="3" fontId="5" fillId="8" borderId="0" xfId="0" applyNumberFormat="1" applyFont="1" applyFill="1" applyBorder="1" applyAlignment="1" applyProtection="1">
      <alignment vertical="center"/>
      <protection locked="0"/>
    </xf>
    <xf numFmtId="3" fontId="5" fillId="8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horizontal="right" vertical="center"/>
      <protection locked="0"/>
    </xf>
    <xf numFmtId="3" fontId="4" fillId="8" borderId="6" xfId="0" applyNumberFormat="1" applyFont="1" applyFill="1" applyBorder="1" applyAlignment="1" applyProtection="1">
      <alignment horizontal="right" vertical="center"/>
      <protection locked="0"/>
    </xf>
    <xf numFmtId="164" fontId="16" fillId="10" borderId="7" xfId="0" applyNumberFormat="1" applyFont="1" applyFill="1" applyBorder="1" applyAlignment="1" applyProtection="1">
      <alignment horizontal="right" vertical="center"/>
    </xf>
    <xf numFmtId="164" fontId="16" fillId="10" borderId="26" xfId="0" applyNumberFormat="1" applyFont="1" applyFill="1" applyBorder="1" applyAlignment="1" applyProtection="1">
      <alignment horizontal="right" vertical="center"/>
    </xf>
    <xf numFmtId="164" fontId="16" fillId="10" borderId="8" xfId="0" applyNumberFormat="1" applyFont="1" applyFill="1" applyBorder="1" applyAlignment="1" applyProtection="1">
      <alignment horizontal="right" vertical="center"/>
    </xf>
    <xf numFmtId="3" fontId="4" fillId="8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vertical="center"/>
    </xf>
    <xf numFmtId="3" fontId="8" fillId="4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horizontal="right" vertical="center"/>
    </xf>
    <xf numFmtId="0" fontId="35" fillId="5" borderId="0" xfId="0" applyFont="1" applyFill="1" applyAlignment="1" applyProtection="1">
      <alignment horizontal="right" vertical="center"/>
    </xf>
    <xf numFmtId="0" fontId="13" fillId="5" borderId="0" xfId="0" applyFont="1" applyFill="1" applyAlignment="1" applyProtection="1">
      <alignment horizontal="right" vertical="center"/>
    </xf>
    <xf numFmtId="0" fontId="16" fillId="10" borderId="28" xfId="0" applyFont="1" applyFill="1" applyBorder="1" applyAlignment="1" applyProtection="1">
      <alignment vertical="center" wrapText="1"/>
    </xf>
    <xf numFmtId="0" fontId="16" fillId="10" borderId="2" xfId="0" applyFont="1" applyFill="1" applyBorder="1" applyAlignment="1" applyProtection="1">
      <alignment vertical="center" wrapText="1"/>
    </xf>
    <xf numFmtId="0" fontId="16" fillId="10" borderId="7" xfId="0" applyFont="1" applyFill="1" applyBorder="1" applyAlignment="1" applyProtection="1">
      <alignment vertical="center" wrapText="1"/>
    </xf>
    <xf numFmtId="0" fontId="16" fillId="10" borderId="8" xfId="0" applyFont="1" applyFill="1" applyBorder="1" applyAlignment="1" applyProtection="1">
      <alignment vertical="center" wrapText="1"/>
    </xf>
    <xf numFmtId="3" fontId="9" fillId="6" borderId="29" xfId="0" applyNumberFormat="1" applyFont="1" applyFill="1" applyBorder="1" applyAlignment="1" applyProtection="1">
      <alignment horizontal="right" vertical="center"/>
    </xf>
    <xf numFmtId="3" fontId="9" fillId="6" borderId="0" xfId="0" applyNumberFormat="1" applyFont="1" applyFill="1" applyBorder="1" applyAlignment="1" applyProtection="1">
      <alignment horizontal="right" vertical="center"/>
    </xf>
    <xf numFmtId="3" fontId="9" fillId="6" borderId="21" xfId="0" applyNumberFormat="1" applyFont="1" applyFill="1" applyBorder="1" applyAlignment="1" applyProtection="1">
      <alignment horizontal="right" vertical="center"/>
    </xf>
    <xf numFmtId="3" fontId="9" fillId="6" borderId="20" xfId="0" applyNumberFormat="1" applyFont="1" applyFill="1" applyBorder="1" applyAlignment="1" applyProtection="1">
      <alignment horizontal="right" vertical="center"/>
    </xf>
    <xf numFmtId="3" fontId="9" fillId="13" borderId="29" xfId="0" applyNumberFormat="1" applyFont="1" applyFill="1" applyBorder="1" applyAlignment="1" applyProtection="1">
      <alignment horizontal="right" vertical="center"/>
    </xf>
    <xf numFmtId="3" fontId="9" fillId="13" borderId="0" xfId="0" applyNumberFormat="1" applyFont="1" applyFill="1" applyBorder="1" applyAlignment="1" applyProtection="1">
      <alignment horizontal="right" vertical="center"/>
    </xf>
    <xf numFmtId="164" fontId="16" fillId="10" borderId="28" xfId="0" applyNumberFormat="1" applyFont="1" applyFill="1" applyBorder="1" applyAlignment="1" applyProtection="1">
      <alignment vertical="center" wrapText="1"/>
    </xf>
    <xf numFmtId="164" fontId="16" fillId="10" borderId="2" xfId="0" applyNumberFormat="1" applyFont="1" applyFill="1" applyBorder="1" applyAlignment="1" applyProtection="1">
      <alignment vertical="center" wrapText="1"/>
    </xf>
    <xf numFmtId="164" fontId="16" fillId="10" borderId="7" xfId="0" applyNumberFormat="1" applyFont="1" applyFill="1" applyBorder="1" applyAlignment="1" applyProtection="1">
      <alignment vertical="center" wrapText="1"/>
    </xf>
    <xf numFmtId="164" fontId="16" fillId="10" borderId="107" xfId="0" applyNumberFormat="1" applyFont="1" applyFill="1" applyBorder="1" applyAlignment="1" applyProtection="1">
      <alignment vertical="center" wrapText="1"/>
    </xf>
    <xf numFmtId="166" fontId="5" fillId="3" borderId="5" xfId="1" applyNumberFormat="1" applyFont="1" applyFill="1" applyBorder="1" applyAlignment="1" applyProtection="1">
      <alignment horizontal="right" vertical="center"/>
    </xf>
    <xf numFmtId="166" fontId="5" fillId="3" borderId="19" xfId="1" applyNumberFormat="1" applyFont="1" applyFill="1" applyBorder="1" applyAlignment="1" applyProtection="1">
      <alignment horizontal="right" vertical="center"/>
    </xf>
    <xf numFmtId="166" fontId="5" fillId="3" borderId="13" xfId="1" applyNumberFormat="1" applyFont="1" applyFill="1" applyBorder="1" applyAlignment="1" applyProtection="1">
      <alignment horizontal="right" vertical="center"/>
    </xf>
    <xf numFmtId="166" fontId="5" fillId="3" borderId="5" xfId="0" applyNumberFormat="1" applyFont="1" applyFill="1" applyBorder="1" applyAlignment="1" applyProtection="1">
      <alignment vertical="center"/>
    </xf>
    <xf numFmtId="166" fontId="5" fillId="3" borderId="19" xfId="0" applyNumberFormat="1" applyFont="1" applyFill="1" applyBorder="1" applyAlignment="1" applyProtection="1">
      <alignment vertical="center"/>
    </xf>
    <xf numFmtId="166" fontId="5" fillId="3" borderId="13" xfId="0" applyNumberFormat="1" applyFont="1" applyFill="1" applyBorder="1" applyAlignment="1" applyProtection="1">
      <alignment vertical="center"/>
    </xf>
    <xf numFmtId="166" fontId="5" fillId="3" borderId="48" xfId="1" applyNumberFormat="1" applyFont="1" applyFill="1" applyBorder="1" applyAlignment="1" applyProtection="1">
      <alignment vertical="center"/>
    </xf>
    <xf numFmtId="166" fontId="5" fillId="3" borderId="47" xfId="1" applyNumberFormat="1" applyFont="1" applyFill="1" applyBorder="1" applyAlignment="1" applyProtection="1">
      <alignment vertical="center"/>
    </xf>
    <xf numFmtId="166" fontId="5" fillId="3" borderId="5" xfId="1" applyNumberFormat="1" applyFont="1" applyFill="1" applyBorder="1" applyAlignment="1" applyProtection="1">
      <alignment vertical="center"/>
    </xf>
    <xf numFmtId="166" fontId="5" fillId="3" borderId="13" xfId="1" applyNumberFormat="1" applyFont="1" applyFill="1" applyBorder="1" applyAlignment="1" applyProtection="1">
      <alignment vertical="center"/>
    </xf>
    <xf numFmtId="0" fontId="1" fillId="5" borderId="0" xfId="5" applyFill="1" applyProtection="1"/>
    <xf numFmtId="0" fontId="1" fillId="0" borderId="71" xfId="5" applyBorder="1" applyProtection="1"/>
    <xf numFmtId="0" fontId="1" fillId="0" borderId="71" xfId="5" applyBorder="1" applyAlignment="1" applyProtection="1">
      <alignment vertical="center"/>
    </xf>
    <xf numFmtId="0" fontId="1" fillId="0" borderId="0" xfId="5" applyProtection="1"/>
    <xf numFmtId="0" fontId="1" fillId="5" borderId="71" xfId="5" applyFill="1" applyBorder="1" applyProtection="1"/>
    <xf numFmtId="0" fontId="31" fillId="5" borderId="0" xfId="0" applyFont="1" applyFill="1" applyAlignment="1" applyProtection="1">
      <alignment horizontal="center" vertical="center"/>
    </xf>
    <xf numFmtId="0" fontId="1" fillId="0" borderId="72" xfId="5" applyBorder="1" applyProtection="1"/>
    <xf numFmtId="0" fontId="1" fillId="0" borderId="72" xfId="5" applyBorder="1" applyAlignment="1" applyProtection="1">
      <alignment vertical="center"/>
    </xf>
    <xf numFmtId="0" fontId="25" fillId="5" borderId="0" xfId="5" applyFont="1" applyFill="1" applyAlignment="1" applyProtection="1">
      <alignment horizontal="center" vertical="center"/>
    </xf>
    <xf numFmtId="0" fontId="1" fillId="5" borderId="75" xfId="5" applyFill="1" applyBorder="1" applyProtection="1"/>
    <xf numFmtId="0" fontId="1" fillId="5" borderId="75" xfId="5" applyFill="1" applyBorder="1" applyAlignment="1" applyProtection="1">
      <alignment vertical="center"/>
    </xf>
    <xf numFmtId="0" fontId="1" fillId="5" borderId="76" xfId="5" applyFill="1" applyBorder="1" applyProtection="1"/>
    <xf numFmtId="0" fontId="1" fillId="5" borderId="72" xfId="5" applyFill="1" applyBorder="1" applyProtection="1"/>
    <xf numFmtId="0" fontId="1" fillId="5" borderId="72" xfId="5" applyFill="1" applyBorder="1" applyAlignment="1" applyProtection="1">
      <alignment vertical="center"/>
    </xf>
    <xf numFmtId="0" fontId="1" fillId="5" borderId="77" xfId="5" applyFill="1" applyBorder="1" applyProtection="1"/>
    <xf numFmtId="0" fontId="1" fillId="5" borderId="0" xfId="5" applyFill="1" applyAlignment="1" applyProtection="1">
      <alignment vertical="center"/>
    </xf>
    <xf numFmtId="0" fontId="28" fillId="5" borderId="0" xfId="5" applyFont="1" applyFill="1" applyProtection="1"/>
    <xf numFmtId="0" fontId="30" fillId="0" borderId="0" xfId="5" applyFont="1" applyAlignment="1" applyProtection="1">
      <alignment horizontal="center" vertical="center"/>
    </xf>
    <xf numFmtId="0" fontId="39" fillId="3" borderId="0" xfId="0" applyFont="1" applyFill="1" applyBorder="1" applyAlignment="1" applyProtection="1">
      <alignment vertical="center"/>
    </xf>
    <xf numFmtId="3" fontId="8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Protection="1"/>
    <xf numFmtId="3" fontId="4" fillId="12" borderId="0" xfId="0" applyNumberFormat="1" applyFont="1" applyFill="1" applyBorder="1" applyAlignment="1" applyProtection="1">
      <alignment vertical="center"/>
      <protection locked="0"/>
    </xf>
    <xf numFmtId="3" fontId="4" fillId="6" borderId="0" xfId="0" applyNumberFormat="1" applyFont="1" applyFill="1" applyBorder="1" applyAlignment="1" applyProtection="1">
      <alignment vertical="center"/>
      <protection locked="0"/>
    </xf>
    <xf numFmtId="3" fontId="4" fillId="6" borderId="20" xfId="0" applyNumberFormat="1" applyFont="1" applyFill="1" applyBorder="1" applyAlignment="1" applyProtection="1">
      <alignment vertical="center"/>
      <protection locked="0"/>
    </xf>
    <xf numFmtId="3" fontId="4" fillId="12" borderId="28" xfId="0" applyNumberFormat="1" applyFont="1" applyFill="1" applyBorder="1" applyAlignment="1" applyProtection="1">
      <alignment vertical="center"/>
      <protection locked="0"/>
    </xf>
    <xf numFmtId="3" fontId="4" fillId="12" borderId="21" xfId="0" applyNumberFormat="1" applyFont="1" applyFill="1" applyBorder="1" applyAlignment="1" applyProtection="1">
      <alignment vertical="center"/>
      <protection locked="0"/>
    </xf>
    <xf numFmtId="0" fontId="0" fillId="19" borderId="0" xfId="0" applyFill="1" applyAlignment="1">
      <alignment vertical="center"/>
    </xf>
    <xf numFmtId="0" fontId="2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19" borderId="0" xfId="0" applyFill="1" applyAlignment="1">
      <alignment horizontal="left" vertical="center"/>
    </xf>
    <xf numFmtId="0" fontId="25" fillId="19" borderId="0" xfId="5" applyFont="1" applyFill="1" applyAlignment="1" applyProtection="1">
      <alignment horizontal="center" vertical="center"/>
    </xf>
    <xf numFmtId="0" fontId="29" fillId="5" borderId="0" xfId="6" applyFill="1" applyAlignment="1" applyProtection="1">
      <alignment horizontal="left"/>
    </xf>
    <xf numFmtId="0" fontId="23" fillId="17" borderId="73" xfId="5" applyFont="1" applyFill="1" applyBorder="1" applyAlignment="1" applyProtection="1">
      <alignment horizontal="center"/>
    </xf>
    <xf numFmtId="0" fontId="23" fillId="17" borderId="18" xfId="5" applyFont="1" applyFill="1" applyBorder="1" applyAlignment="1" applyProtection="1">
      <alignment horizontal="center"/>
    </xf>
    <xf numFmtId="0" fontId="23" fillId="17" borderId="24" xfId="5" applyFont="1" applyFill="1" applyBorder="1" applyAlignment="1" applyProtection="1">
      <alignment horizontal="center"/>
    </xf>
    <xf numFmtId="0" fontId="24" fillId="17" borderId="34" xfId="5" applyFont="1" applyFill="1" applyBorder="1" applyAlignment="1" applyProtection="1">
      <alignment horizontal="center" vertical="center"/>
    </xf>
    <xf numFmtId="0" fontId="24" fillId="17" borderId="0" xfId="5" applyFont="1" applyFill="1" applyAlignment="1" applyProtection="1">
      <alignment horizontal="center" vertical="center"/>
    </xf>
    <xf numFmtId="0" fontId="24" fillId="17" borderId="20" xfId="5" applyFont="1" applyFill="1" applyBorder="1" applyAlignment="1" applyProtection="1">
      <alignment horizontal="center" vertical="center"/>
    </xf>
    <xf numFmtId="0" fontId="24" fillId="17" borderId="74" xfId="5" applyFont="1" applyFill="1" applyBorder="1" applyAlignment="1" applyProtection="1">
      <alignment horizontal="center" vertical="center"/>
    </xf>
    <xf numFmtId="0" fontId="24" fillId="17" borderId="14" xfId="5" applyFont="1" applyFill="1" applyBorder="1" applyAlignment="1" applyProtection="1">
      <alignment horizontal="center" vertical="center"/>
    </xf>
    <xf numFmtId="0" fontId="24" fillId="17" borderId="16" xfId="5" applyFont="1" applyFill="1" applyBorder="1" applyAlignment="1" applyProtection="1">
      <alignment horizontal="center" vertical="center"/>
    </xf>
    <xf numFmtId="0" fontId="26" fillId="17" borderId="78" xfId="5" applyFont="1" applyFill="1" applyBorder="1" applyAlignment="1" applyProtection="1">
      <alignment horizontal="center" vertical="center" wrapText="1"/>
    </xf>
    <xf numFmtId="0" fontId="26" fillId="17" borderId="79" xfId="5" applyFont="1" applyFill="1" applyBorder="1" applyAlignment="1" applyProtection="1">
      <alignment horizontal="center" vertical="center" wrapText="1"/>
    </xf>
    <xf numFmtId="0" fontId="26" fillId="17" borderId="80" xfId="5" applyFont="1" applyFill="1" applyBorder="1" applyAlignment="1" applyProtection="1">
      <alignment horizontal="center" vertical="center" wrapText="1"/>
    </xf>
    <xf numFmtId="0" fontId="27" fillId="0" borderId="81" xfId="5" applyFont="1" applyBorder="1" applyAlignment="1" applyProtection="1">
      <alignment horizontal="center" vertical="center" wrapText="1"/>
      <protection locked="0"/>
    </xf>
    <xf numFmtId="0" fontId="27" fillId="0" borderId="79" xfId="5" applyFont="1" applyBorder="1" applyAlignment="1" applyProtection="1">
      <alignment horizontal="center" vertical="center" wrapText="1"/>
      <protection locked="0"/>
    </xf>
    <xf numFmtId="0" fontId="27" fillId="0" borderId="82" xfId="5" applyFont="1" applyBorder="1" applyAlignment="1" applyProtection="1">
      <alignment horizontal="center" vertical="center" wrapText="1"/>
      <protection locked="0"/>
    </xf>
    <xf numFmtId="0" fontId="26" fillId="17" borderId="83" xfId="5" applyFont="1" applyFill="1" applyBorder="1" applyAlignment="1" applyProtection="1">
      <alignment horizontal="center" vertical="center" wrapText="1"/>
    </xf>
    <xf numFmtId="0" fontId="26" fillId="17" borderId="84" xfId="5" applyFont="1" applyFill="1" applyBorder="1" applyAlignment="1" applyProtection="1">
      <alignment horizontal="center" vertical="center" wrapText="1"/>
    </xf>
    <xf numFmtId="0" fontId="26" fillId="17" borderId="85" xfId="5" applyFont="1" applyFill="1" applyBorder="1" applyAlignment="1" applyProtection="1">
      <alignment horizontal="center" vertical="center" wrapText="1"/>
    </xf>
    <xf numFmtId="0" fontId="1" fillId="0" borderId="86" xfId="5" applyBorder="1" applyAlignment="1" applyProtection="1">
      <alignment horizontal="center"/>
      <protection locked="0"/>
    </xf>
    <xf numFmtId="0" fontId="1" fillId="0" borderId="84" xfId="5" applyBorder="1" applyAlignment="1" applyProtection="1">
      <alignment horizontal="center"/>
      <protection locked="0"/>
    </xf>
    <xf numFmtId="0" fontId="1" fillId="0" borderId="87" xfId="5" applyBorder="1" applyAlignment="1" applyProtection="1">
      <alignment horizontal="center"/>
      <protection locked="0"/>
    </xf>
    <xf numFmtId="0" fontId="26" fillId="17" borderId="88" xfId="5" applyFont="1" applyFill="1" applyBorder="1" applyAlignment="1" applyProtection="1">
      <alignment horizontal="center" vertical="center" wrapText="1"/>
    </xf>
    <xf numFmtId="0" fontId="26" fillId="17" borderId="89" xfId="5" applyFont="1" applyFill="1" applyBorder="1" applyAlignment="1" applyProtection="1">
      <alignment horizontal="center" vertical="center" wrapText="1"/>
    </xf>
    <xf numFmtId="0" fontId="26" fillId="17" borderId="90" xfId="5" applyFont="1" applyFill="1" applyBorder="1" applyAlignment="1" applyProtection="1">
      <alignment horizontal="center" vertical="center" wrapText="1"/>
    </xf>
    <xf numFmtId="14" fontId="1" fillId="0" borderId="91" xfId="5" applyNumberFormat="1" applyBorder="1" applyAlignment="1" applyProtection="1">
      <alignment horizontal="center"/>
      <protection locked="0"/>
    </xf>
    <xf numFmtId="14" fontId="1" fillId="0" borderId="89" xfId="5" applyNumberFormat="1" applyBorder="1" applyAlignment="1" applyProtection="1">
      <alignment horizontal="center"/>
      <protection locked="0"/>
    </xf>
    <xf numFmtId="14" fontId="1" fillId="0" borderId="92" xfId="5" applyNumberFormat="1" applyBorder="1" applyAlignment="1" applyProtection="1">
      <alignment horizontal="center"/>
      <protection locked="0"/>
    </xf>
    <xf numFmtId="0" fontId="22" fillId="17" borderId="93" xfId="5" applyFont="1" applyFill="1" applyBorder="1" applyAlignment="1" applyProtection="1">
      <alignment horizontal="center"/>
    </xf>
    <xf numFmtId="0" fontId="22" fillId="17" borderId="94" xfId="5" applyFont="1" applyFill="1" applyBorder="1" applyAlignment="1" applyProtection="1">
      <alignment horizontal="center"/>
    </xf>
    <xf numFmtId="0" fontId="22" fillId="17" borderId="95" xfId="5" applyFont="1" applyFill="1" applyBorder="1" applyAlignment="1" applyProtection="1">
      <alignment horizontal="center"/>
    </xf>
    <xf numFmtId="0" fontId="37" fillId="17" borderId="34" xfId="5" applyFont="1" applyFill="1" applyBorder="1" applyAlignment="1" applyProtection="1">
      <alignment horizontal="center" wrapText="1"/>
    </xf>
    <xf numFmtId="0" fontId="37" fillId="17" borderId="0" xfId="5" applyFont="1" applyFill="1" applyBorder="1" applyAlignment="1" applyProtection="1">
      <alignment horizontal="center" wrapText="1"/>
    </xf>
    <xf numFmtId="0" fontId="37" fillId="17" borderId="20" xfId="5" applyFont="1" applyFill="1" applyBorder="1" applyAlignment="1" applyProtection="1">
      <alignment horizontal="center" wrapText="1"/>
    </xf>
    <xf numFmtId="0" fontId="32" fillId="5" borderId="0" xfId="7" applyFill="1" applyProtection="1">
      <protection locked="0"/>
    </xf>
    <xf numFmtId="0" fontId="0" fillId="5" borderId="0" xfId="0" applyFill="1" applyProtection="1"/>
    <xf numFmtId="0" fontId="0" fillId="5" borderId="96" xfId="0" applyFont="1" applyFill="1" applyBorder="1" applyAlignment="1" applyProtection="1">
      <alignment horizontal="left" vertical="center" wrapText="1"/>
    </xf>
    <xf numFmtId="0" fontId="2" fillId="5" borderId="97" xfId="0" applyFont="1" applyFill="1" applyBorder="1" applyAlignment="1" applyProtection="1">
      <alignment horizontal="left" vertical="center" wrapText="1"/>
    </xf>
    <xf numFmtId="0" fontId="2" fillId="5" borderId="98" xfId="0" applyFont="1" applyFill="1" applyBorder="1" applyAlignment="1" applyProtection="1">
      <alignment horizontal="left" vertical="center" wrapText="1"/>
    </xf>
    <xf numFmtId="0" fontId="0" fillId="5" borderId="93" xfId="0" applyFont="1" applyFill="1" applyBorder="1" applyAlignment="1" applyProtection="1">
      <alignment horizontal="left" vertical="center" wrapText="1"/>
    </xf>
    <xf numFmtId="0" fontId="2" fillId="5" borderId="94" xfId="0" applyFont="1" applyFill="1" applyBorder="1" applyAlignment="1" applyProtection="1">
      <alignment horizontal="left" vertical="center" wrapText="1"/>
    </xf>
    <xf numFmtId="0" fontId="2" fillId="5" borderId="95" xfId="0" applyFont="1" applyFill="1" applyBorder="1" applyAlignment="1" applyProtection="1">
      <alignment horizontal="left" vertical="center" wrapText="1"/>
    </xf>
    <xf numFmtId="0" fontId="0" fillId="19" borderId="0" xfId="0" applyFill="1" applyAlignment="1">
      <alignment horizontal="center" vertical="center"/>
    </xf>
    <xf numFmtId="0" fontId="0" fillId="5" borderId="97" xfId="0" applyFont="1" applyFill="1" applyBorder="1" applyAlignment="1" applyProtection="1">
      <alignment horizontal="left" vertical="center" wrapText="1"/>
    </xf>
    <xf numFmtId="0" fontId="0" fillId="5" borderId="98" xfId="0" applyFont="1" applyFill="1" applyBorder="1" applyAlignment="1" applyProtection="1">
      <alignment horizontal="left" vertical="center" wrapText="1"/>
    </xf>
    <xf numFmtId="0" fontId="36" fillId="5" borderId="73" xfId="0" applyFont="1" applyFill="1" applyBorder="1" applyAlignment="1" applyProtection="1">
      <alignment horizontal="left" vertical="center"/>
    </xf>
    <xf numFmtId="0" fontId="36" fillId="5" borderId="18" xfId="0" applyFont="1" applyFill="1" applyBorder="1" applyAlignment="1" applyProtection="1">
      <alignment horizontal="left" vertical="center"/>
    </xf>
    <xf numFmtId="0" fontId="36" fillId="5" borderId="24" xfId="0" applyFont="1" applyFill="1" applyBorder="1" applyAlignment="1" applyProtection="1">
      <alignment horizontal="left" vertical="center"/>
    </xf>
    <xf numFmtId="0" fontId="36" fillId="5" borderId="74" xfId="0" applyFont="1" applyFill="1" applyBorder="1" applyAlignment="1" applyProtection="1">
      <alignment horizontal="left" vertical="center"/>
    </xf>
    <xf numFmtId="0" fontId="36" fillId="5" borderId="14" xfId="0" applyFont="1" applyFill="1" applyBorder="1" applyAlignment="1" applyProtection="1">
      <alignment horizontal="left" vertical="center"/>
    </xf>
    <xf numFmtId="0" fontId="36" fillId="5" borderId="16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left" vertical="center" wrapText="1"/>
    </xf>
  </cellXfs>
  <cellStyles count="8">
    <cellStyle name="Hiperveza" xfId="7" builtinId="8"/>
    <cellStyle name="Hiperveza 2" xfId="6" xr:uid="{8352E631-C6BE-46A6-ABD1-5023FC1CF1C9}"/>
    <cellStyle name="Normal 2" xfId="3" xr:uid="{0C1A59FA-CDC5-4808-BBDA-E4A188EAEA6D}"/>
    <cellStyle name="Normal 3 2" xfId="2" xr:uid="{FC7EF1CE-4F52-492E-B556-BF1B0EDA7133}"/>
    <cellStyle name="Normalno" xfId="0" builtinId="0"/>
    <cellStyle name="Normalno 2" xfId="5" xr:uid="{27FAF7BC-DDB6-48B8-980C-91CC92A2A785}"/>
    <cellStyle name="Percent 3 3" xfId="4" xr:uid="{C1798D13-4F92-4AAF-80CD-73F0E175BAD0}"/>
    <cellStyle name="Postotak" xfId="1" builtinId="5"/>
  </cellStyles>
  <dxfs count="4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D1"/>
      <color rgb="FFFFFF85"/>
      <color rgb="FFFFFFB3"/>
      <color rgb="FFFFFFAF"/>
      <color rgb="FFFFFFBD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Prihodi od prodaje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RDG!$F$9:$P$9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23614863"/>
        <c:axId val="1323615279"/>
      </c:barChart>
      <c:lineChart>
        <c:grouping val="standard"/>
        <c:varyColors val="0"/>
        <c:ser>
          <c:idx val="1"/>
          <c:order val="1"/>
          <c:tx>
            <c:strRef>
              <c:f>RDG!$D$38</c:f>
              <c:strCache>
                <c:ptCount val="1"/>
                <c:pt idx="0">
                  <c:v>%EBIT marža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RDG!$F$38:$P$38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3-4A76-A5D8-9A357F948434}"/>
            </c:ext>
          </c:extLst>
        </c:ser>
        <c:ser>
          <c:idx val="2"/>
          <c:order val="2"/>
          <c:tx>
            <c:strRef>
              <c:f>RDG!$D$55</c:f>
              <c:strCache>
                <c:ptCount val="1"/>
                <c:pt idx="0">
                  <c:v>%Neto marža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RDG!$F$55:$P$55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33695"/>
        <c:axId val="1420032447"/>
      </c:lineChart>
      <c:catAx>
        <c:axId val="1323614863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3615279"/>
        <c:crosses val="autoZero"/>
        <c:auto val="1"/>
        <c:lblAlgn val="ctr"/>
        <c:lblOffset val="100"/>
        <c:noMultiLvlLbl val="1"/>
      </c:catAx>
      <c:valAx>
        <c:axId val="132361527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3614863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0032447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0033695"/>
        <c:crosses val="max"/>
        <c:crossBetween val="between"/>
      </c:valAx>
      <c:catAx>
        <c:axId val="1420033695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42003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Neto dobit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RDG!$F$54:$P$54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E-4F57-9DB0-05E92718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887927792"/>
        <c:axId val="1887923216"/>
      </c:barChart>
      <c:catAx>
        <c:axId val="188792779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87923216"/>
        <c:crosses val="autoZero"/>
        <c:auto val="1"/>
        <c:lblAlgn val="ctr"/>
        <c:lblOffset val="100"/>
        <c:noMultiLvlLbl val="0"/>
      </c:catAx>
      <c:valAx>
        <c:axId val="1887923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879277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Troškovi zaposlenih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RDG!$F$25:$P$25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22304"/>
        <c:axId val="1956621056"/>
      </c:lineChart>
      <c:lineChart>
        <c:grouping val="standard"/>
        <c:varyColors val="0"/>
        <c:ser>
          <c:idx val="1"/>
          <c:order val="1"/>
          <c:tx>
            <c:v>Broj zaposlenih</c:v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RDG!$F$28:$P$28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12320"/>
        <c:axId val="1956613984"/>
      </c:lineChart>
      <c:catAx>
        <c:axId val="1956622304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21056"/>
        <c:crosses val="autoZero"/>
        <c:auto val="1"/>
        <c:lblAlgn val="ctr"/>
        <c:lblOffset val="100"/>
        <c:noMultiLvlLbl val="0"/>
      </c:catAx>
      <c:valAx>
        <c:axId val="19566210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2230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9566139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12320"/>
        <c:crosses val="max"/>
        <c:crossBetween val="between"/>
      </c:valAx>
      <c:catAx>
        <c:axId val="1956612320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956613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327025</xdr:colOff>
      <xdr:row>3</xdr:row>
      <xdr:rowOff>15875</xdr:rowOff>
    </xdr:from>
    <xdr:to>
      <xdr:col>12</xdr:col>
      <xdr:colOff>165100</xdr:colOff>
      <xdr:row>8</xdr:row>
      <xdr:rowOff>160867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148F94A-7401-4BA6-962B-47D173D0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5692" y="650875"/>
          <a:ext cx="2907241" cy="120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455084</xdr:colOff>
      <xdr:row>4</xdr:row>
      <xdr:rowOff>87841</xdr:rowOff>
    </xdr:from>
    <xdr:to>
      <xdr:col>6</xdr:col>
      <xdr:colOff>521759</xdr:colOff>
      <xdr:row>7</xdr:row>
      <xdr:rowOff>40216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BC97D4E7-D5F2-4F8E-96AB-38BF2D7A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17" y="934508"/>
          <a:ext cx="2437342" cy="58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553640</xdr:colOff>
      <xdr:row>56</xdr:row>
      <xdr:rowOff>134538</xdr:rowOff>
    </xdr:from>
    <xdr:to>
      <xdr:col>5</xdr:col>
      <xdr:colOff>95251</xdr:colOff>
      <xdr:row>75</xdr:row>
      <xdr:rowOff>23811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50F75C8-E7CC-4775-8CF7-9EC710100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279796</xdr:colOff>
      <xdr:row>56</xdr:row>
      <xdr:rowOff>122632</xdr:rowOff>
    </xdr:from>
    <xdr:to>
      <xdr:col>8</xdr:col>
      <xdr:colOff>833437</xdr:colOff>
      <xdr:row>75</xdr:row>
      <xdr:rowOff>11905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154A11F-0F99-445B-B163-394FEB0F1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1208483</xdr:colOff>
      <xdr:row>56</xdr:row>
      <xdr:rowOff>134538</xdr:rowOff>
    </xdr:from>
    <xdr:to>
      <xdr:col>12</xdr:col>
      <xdr:colOff>333374</xdr:colOff>
      <xdr:row>75</xdr:row>
      <xdr:rowOff>35717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18AAD6A8-F54B-4DC3-B4C7-504A916B5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12</xdr:row>
      <xdr:rowOff>0</xdr:rowOff>
    </xdr:from>
    <xdr:to>
      <xdr:col>15</xdr:col>
      <xdr:colOff>11906</xdr:colOff>
      <xdr:row>15</xdr:row>
      <xdr:rowOff>107156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47A9C754-D282-4A2F-88DD-1A2E64E1B604}"/>
            </a:ext>
          </a:extLst>
        </xdr:cNvPr>
        <xdr:cNvCxnSpPr/>
      </xdr:nvCxnSpPr>
      <xdr:spPr>
        <a:xfrm flipV="1">
          <a:off x="14823281" y="3024188"/>
          <a:ext cx="952500" cy="666749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11906</xdr:colOff>
      <xdr:row>16</xdr:row>
      <xdr:rowOff>107156</xdr:rowOff>
    </xdr:from>
    <xdr:to>
      <xdr:col>14</xdr:col>
      <xdr:colOff>750094</xdr:colOff>
      <xdr:row>18</xdr:row>
      <xdr:rowOff>11906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A2562FE1-6D49-4F0A-A308-8B374D4FD57C}"/>
            </a:ext>
          </a:extLst>
        </xdr:cNvPr>
        <xdr:cNvCxnSpPr/>
      </xdr:nvCxnSpPr>
      <xdr:spPr>
        <a:xfrm>
          <a:off x="14823281" y="3869531"/>
          <a:ext cx="928688" cy="285750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273843</xdr:colOff>
      <xdr:row>34</xdr:row>
      <xdr:rowOff>107156</xdr:rowOff>
    </xdr:from>
    <xdr:to>
      <xdr:col>5</xdr:col>
      <xdr:colOff>678656</xdr:colOff>
      <xdr:row>34</xdr:row>
      <xdr:rowOff>107156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663EFACA-B11B-4792-9AEB-10AAC60E078E}"/>
            </a:ext>
          </a:extLst>
        </xdr:cNvPr>
        <xdr:cNvCxnSpPr/>
      </xdr:nvCxnSpPr>
      <xdr:spPr>
        <a:xfrm>
          <a:off x="5500687" y="9346406"/>
          <a:ext cx="1381125" cy="0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45</xdr:row>
      <xdr:rowOff>0</xdr:rowOff>
    </xdr:from>
    <xdr:to>
      <xdr:col>13</xdr:col>
      <xdr:colOff>11906</xdr:colOff>
      <xdr:row>48</xdr:row>
      <xdr:rowOff>95250</xdr:rowOff>
    </xdr:to>
    <xdr:cxnSp macro="">
      <xdr:nvCxnSpPr>
        <xdr:cNvPr id="4" name="Ravni poveznik sa strelicom 3">
          <a:extLst>
            <a:ext uri="{FF2B5EF4-FFF2-40B4-BE49-F238E27FC236}">
              <a16:creationId xmlns:a16="http://schemas.microsoft.com/office/drawing/2014/main" id="{EE29A43D-B1C5-4914-A96A-1DB0ECE98D0F}"/>
            </a:ext>
          </a:extLst>
        </xdr:cNvPr>
        <xdr:cNvCxnSpPr/>
      </xdr:nvCxnSpPr>
      <xdr:spPr>
        <a:xfrm flipV="1">
          <a:off x="13049250" y="11310938"/>
          <a:ext cx="607219" cy="654843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49</xdr:row>
      <xdr:rowOff>107156</xdr:rowOff>
    </xdr:from>
    <xdr:to>
      <xdr:col>13</xdr:col>
      <xdr:colOff>0</xdr:colOff>
      <xdr:row>51</xdr:row>
      <xdr:rowOff>11906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360612E3-69A5-4D4E-A4C6-9773F6D6ACD0}"/>
            </a:ext>
          </a:extLst>
        </xdr:cNvPr>
        <xdr:cNvCxnSpPr/>
      </xdr:nvCxnSpPr>
      <xdr:spPr>
        <a:xfrm>
          <a:off x="13049250" y="12156281"/>
          <a:ext cx="595313" cy="285750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ivredna%20banka/PBZ%20%20revizija%2030.06.99/Radni%20papiri.30.06.99/Radni%20papi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31%20Long-Term%20Debt%20-%20Summary,%20R'Fwd,%20Int%20Exp,%20Disclos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kcija RDG"/>
      <sheetName val="korekcija RDG (2)"/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  <sheetName val="rezerviranja (2)"/>
      <sheetName val="IV i rez. za banke"/>
      <sheetName val="IV i rez. za klijente"/>
      <sheetName val="IV i rez. za klijente (2)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4910-DA14-4263-A1EF-41A10ECE5F37}">
  <sheetPr>
    <tabColor rgb="FFFFFF00"/>
    <pageSetUpPr fitToPage="1"/>
  </sheetPr>
  <dimension ref="A1:O38"/>
  <sheetViews>
    <sheetView zoomScale="90" zoomScaleNormal="90" workbookViewId="0"/>
  </sheetViews>
  <sheetFormatPr defaultColWidth="8.85546875" defaultRowHeight="15" x14ac:dyDescent="0.25"/>
  <cols>
    <col min="1" max="9" width="8.85546875" style="420"/>
    <col min="10" max="10" width="10.42578125" style="420" customWidth="1"/>
    <col min="11" max="16384" width="8.85546875" style="420"/>
  </cols>
  <sheetData>
    <row r="1" spans="1:15" ht="16.5" customHeight="1" x14ac:dyDescent="0.25">
      <c r="A1" s="417"/>
      <c r="B1" s="418"/>
      <c r="C1" s="418"/>
      <c r="D1" s="418"/>
      <c r="E1" s="418"/>
      <c r="F1" s="418"/>
      <c r="G1" s="418"/>
      <c r="H1" s="419"/>
      <c r="I1" s="418"/>
      <c r="J1" s="418"/>
      <c r="K1" s="418"/>
      <c r="L1" s="418"/>
      <c r="M1" s="418"/>
      <c r="N1" s="418"/>
      <c r="O1" s="417"/>
    </row>
    <row r="2" spans="1:15" ht="16.5" customHeight="1" x14ac:dyDescent="0.25">
      <c r="A2" s="417"/>
      <c r="B2" s="421"/>
      <c r="C2" s="421"/>
      <c r="D2" s="421"/>
      <c r="E2" s="418"/>
      <c r="F2" s="418"/>
      <c r="G2" s="418"/>
      <c r="H2" s="419"/>
      <c r="I2" s="418"/>
      <c r="J2" s="418"/>
      <c r="K2" s="418"/>
      <c r="L2" s="418"/>
      <c r="M2" s="418"/>
      <c r="N2" s="418"/>
      <c r="O2" s="417"/>
    </row>
    <row r="3" spans="1:15" ht="16.5" customHeight="1" x14ac:dyDescent="0.25">
      <c r="A3" s="417"/>
      <c r="B3" s="421"/>
      <c r="C3" s="422"/>
      <c r="D3" s="421"/>
      <c r="E3" s="418"/>
      <c r="F3" s="418"/>
      <c r="G3" s="418"/>
      <c r="H3" s="419"/>
      <c r="I3" s="418"/>
      <c r="J3" s="418"/>
      <c r="K3" s="418"/>
      <c r="L3" s="418"/>
      <c r="M3" s="418"/>
      <c r="N3" s="418"/>
      <c r="O3" s="417"/>
    </row>
    <row r="4" spans="1:15" ht="16.5" customHeight="1" x14ac:dyDescent="0.25">
      <c r="A4" s="417"/>
      <c r="B4" s="421"/>
      <c r="C4" s="422"/>
      <c r="D4" s="421"/>
      <c r="E4" s="418"/>
      <c r="F4" s="418"/>
      <c r="G4" s="418"/>
      <c r="H4" s="419"/>
      <c r="I4" s="418"/>
      <c r="J4" s="418"/>
      <c r="K4" s="418"/>
      <c r="L4" s="418"/>
      <c r="M4" s="418"/>
      <c r="N4" s="418"/>
      <c r="O4" s="417"/>
    </row>
    <row r="5" spans="1:15" ht="16.5" customHeight="1" x14ac:dyDescent="0.25">
      <c r="A5" s="417"/>
      <c r="B5" s="418"/>
      <c r="C5" s="418"/>
      <c r="D5" s="418"/>
      <c r="E5" s="418"/>
      <c r="F5" s="418"/>
      <c r="G5" s="418"/>
      <c r="H5" s="419"/>
      <c r="I5" s="418"/>
      <c r="J5" s="418"/>
      <c r="K5" s="418"/>
      <c r="L5" s="418"/>
      <c r="M5" s="418"/>
      <c r="N5" s="418"/>
      <c r="O5" s="417"/>
    </row>
    <row r="6" spans="1:15" ht="16.5" customHeight="1" x14ac:dyDescent="0.25">
      <c r="A6" s="417"/>
      <c r="B6" s="418"/>
      <c r="C6" s="418"/>
      <c r="D6" s="418"/>
      <c r="E6" s="418"/>
      <c r="F6" s="418"/>
      <c r="G6" s="418"/>
      <c r="H6" s="419"/>
      <c r="I6" s="418"/>
      <c r="J6" s="418"/>
      <c r="K6" s="418"/>
      <c r="L6" s="418"/>
      <c r="M6" s="418"/>
      <c r="N6" s="418"/>
      <c r="O6" s="417"/>
    </row>
    <row r="7" spans="1:15" ht="16.5" customHeight="1" x14ac:dyDescent="0.25">
      <c r="A7" s="417"/>
      <c r="B7" s="418"/>
      <c r="C7" s="418"/>
      <c r="D7" s="418"/>
      <c r="E7" s="418"/>
      <c r="F7" s="418"/>
      <c r="G7" s="418"/>
      <c r="H7" s="419"/>
      <c r="I7" s="418"/>
      <c r="J7" s="418"/>
      <c r="K7" s="418"/>
      <c r="L7" s="418"/>
      <c r="M7" s="418"/>
      <c r="N7" s="418"/>
      <c r="O7" s="417"/>
    </row>
    <row r="8" spans="1:15" ht="16.5" customHeight="1" x14ac:dyDescent="0.25">
      <c r="A8" s="417"/>
      <c r="B8" s="418"/>
      <c r="C8" s="418"/>
      <c r="D8" s="418"/>
      <c r="E8" s="418"/>
      <c r="F8" s="418"/>
      <c r="G8" s="418"/>
      <c r="H8" s="419"/>
      <c r="I8" s="418"/>
      <c r="J8" s="418"/>
      <c r="K8" s="418"/>
      <c r="L8" s="418"/>
      <c r="M8" s="418"/>
      <c r="N8" s="418"/>
      <c r="O8" s="417"/>
    </row>
    <row r="9" spans="1:15" ht="16.5" customHeight="1" x14ac:dyDescent="0.25">
      <c r="A9" s="417"/>
      <c r="B9" s="418"/>
      <c r="C9" s="418"/>
      <c r="D9" s="418"/>
      <c r="E9" s="418"/>
      <c r="F9" s="418"/>
      <c r="G9" s="418"/>
      <c r="H9" s="419"/>
      <c r="I9" s="418"/>
      <c r="J9" s="418"/>
      <c r="K9" s="418"/>
      <c r="L9" s="418"/>
      <c r="M9" s="418"/>
      <c r="N9" s="418"/>
      <c r="O9" s="417"/>
    </row>
    <row r="10" spans="1:15" ht="16.5" customHeight="1" x14ac:dyDescent="0.25">
      <c r="A10" s="417"/>
      <c r="B10" s="423"/>
      <c r="C10" s="423"/>
      <c r="D10" s="423"/>
      <c r="E10" s="423"/>
      <c r="F10" s="423"/>
      <c r="G10" s="423"/>
      <c r="H10" s="424"/>
      <c r="I10" s="423"/>
      <c r="J10" s="423"/>
      <c r="K10" s="423"/>
      <c r="L10" s="423"/>
      <c r="M10" s="423"/>
      <c r="N10" s="423"/>
      <c r="O10" s="417"/>
    </row>
    <row r="11" spans="1:15" ht="16.5" customHeight="1" x14ac:dyDescent="0.25">
      <c r="A11" s="417"/>
      <c r="B11" s="423"/>
      <c r="C11" s="423"/>
      <c r="D11" s="423"/>
      <c r="E11" s="423"/>
      <c r="F11" s="423"/>
      <c r="G11" s="423"/>
      <c r="H11" s="424"/>
      <c r="I11" s="423"/>
      <c r="J11" s="423"/>
      <c r="K11" s="423"/>
      <c r="L11" s="423"/>
      <c r="M11" s="423"/>
      <c r="N11" s="423"/>
      <c r="O11" s="417"/>
    </row>
    <row r="12" spans="1:15" ht="16.5" customHeight="1" thickBot="1" x14ac:dyDescent="0.3">
      <c r="A12" s="417"/>
      <c r="B12" s="423"/>
      <c r="C12" s="423"/>
      <c r="D12" s="423"/>
      <c r="E12" s="423"/>
      <c r="F12" s="423"/>
      <c r="G12" s="423"/>
      <c r="H12" s="424"/>
      <c r="I12" s="423"/>
      <c r="J12" s="423"/>
      <c r="K12" s="423"/>
      <c r="L12" s="423"/>
      <c r="M12" s="423"/>
      <c r="N12" s="423"/>
      <c r="O12" s="417"/>
    </row>
    <row r="13" spans="1:15" ht="16.5" customHeight="1" x14ac:dyDescent="0.25">
      <c r="A13" s="417"/>
      <c r="B13" s="450" t="s">
        <v>223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2"/>
      <c r="O13" s="417"/>
    </row>
    <row r="14" spans="1:15" ht="15" customHeight="1" x14ac:dyDescent="0.25">
      <c r="A14" s="417"/>
      <c r="B14" s="480" t="s">
        <v>290</v>
      </c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2"/>
      <c r="O14" s="417"/>
    </row>
    <row r="15" spans="1:15" ht="15" customHeight="1" x14ac:dyDescent="0.25">
      <c r="A15" s="417"/>
      <c r="B15" s="480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2"/>
      <c r="O15" s="417"/>
    </row>
    <row r="16" spans="1:15" ht="15.75" customHeight="1" x14ac:dyDescent="0.25">
      <c r="A16" s="417"/>
      <c r="B16" s="480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2"/>
      <c r="O16" s="417"/>
    </row>
    <row r="17" spans="1:15" ht="15" customHeight="1" x14ac:dyDescent="0.25">
      <c r="A17" s="417"/>
      <c r="B17" s="453" t="s">
        <v>261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5"/>
      <c r="O17" s="417"/>
    </row>
    <row r="18" spans="1:15" ht="31.5" customHeight="1" thickBot="1" x14ac:dyDescent="0.3">
      <c r="A18" s="417"/>
      <c r="B18" s="456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8"/>
      <c r="O18" s="417"/>
    </row>
    <row r="19" spans="1:15" ht="15.75" x14ac:dyDescent="0.25">
      <c r="A19" s="417"/>
      <c r="B19" s="447" t="s">
        <v>291</v>
      </c>
      <c r="C19" s="448"/>
      <c r="D19" s="426"/>
      <c r="E19" s="426"/>
      <c r="F19" s="426"/>
      <c r="G19" s="426"/>
      <c r="H19" s="427"/>
      <c r="I19" s="426"/>
      <c r="J19" s="426"/>
      <c r="K19" s="426"/>
      <c r="L19" s="417"/>
      <c r="M19" s="428"/>
      <c r="N19" s="426"/>
      <c r="O19" s="417"/>
    </row>
    <row r="20" spans="1:15" ht="16.5" thickBot="1" x14ac:dyDescent="0.3">
      <c r="A20" s="417"/>
      <c r="B20" s="417"/>
      <c r="C20" s="417"/>
      <c r="D20" s="425"/>
      <c r="E20" s="429"/>
      <c r="F20" s="429"/>
      <c r="G20" s="429"/>
      <c r="H20" s="430"/>
      <c r="I20" s="429"/>
      <c r="J20" s="429"/>
      <c r="K20" s="429"/>
      <c r="L20" s="417"/>
      <c r="M20" s="431"/>
      <c r="N20" s="429"/>
      <c r="O20" s="417"/>
    </row>
    <row r="21" spans="1:15" ht="15" customHeight="1" x14ac:dyDescent="0.25">
      <c r="A21" s="417"/>
      <c r="B21" s="459" t="s">
        <v>224</v>
      </c>
      <c r="C21" s="460"/>
      <c r="D21" s="460"/>
      <c r="E21" s="461"/>
      <c r="F21" s="462"/>
      <c r="G21" s="463"/>
      <c r="H21" s="463"/>
      <c r="I21" s="463"/>
      <c r="J21" s="463"/>
      <c r="K21" s="463"/>
      <c r="L21" s="463"/>
      <c r="M21" s="463"/>
      <c r="N21" s="464"/>
      <c r="O21" s="417"/>
    </row>
    <row r="22" spans="1:15" ht="15" customHeight="1" x14ac:dyDescent="0.25">
      <c r="A22" s="417"/>
      <c r="B22" s="465" t="s">
        <v>225</v>
      </c>
      <c r="C22" s="466"/>
      <c r="D22" s="466"/>
      <c r="E22" s="467"/>
      <c r="F22" s="468"/>
      <c r="G22" s="469"/>
      <c r="H22" s="469"/>
      <c r="I22" s="469"/>
      <c r="J22" s="469"/>
      <c r="K22" s="469"/>
      <c r="L22" s="469"/>
      <c r="M22" s="469"/>
      <c r="N22" s="470"/>
      <c r="O22" s="417"/>
    </row>
    <row r="23" spans="1:15" ht="15" customHeight="1" x14ac:dyDescent="0.25">
      <c r="A23" s="417"/>
      <c r="B23" s="465" t="s">
        <v>226</v>
      </c>
      <c r="C23" s="466"/>
      <c r="D23" s="466"/>
      <c r="E23" s="467"/>
      <c r="F23" s="468"/>
      <c r="G23" s="469"/>
      <c r="H23" s="469"/>
      <c r="I23" s="469"/>
      <c r="J23" s="469"/>
      <c r="K23" s="469"/>
      <c r="L23" s="469"/>
      <c r="M23" s="469"/>
      <c r="N23" s="470"/>
      <c r="O23" s="417"/>
    </row>
    <row r="24" spans="1:15" ht="15.75" thickBot="1" x14ac:dyDescent="0.3">
      <c r="A24" s="417"/>
      <c r="B24" s="471" t="s">
        <v>227</v>
      </c>
      <c r="C24" s="472"/>
      <c r="D24" s="472"/>
      <c r="E24" s="473"/>
      <c r="F24" s="474"/>
      <c r="G24" s="475"/>
      <c r="H24" s="475"/>
      <c r="I24" s="475"/>
      <c r="J24" s="475"/>
      <c r="K24" s="475"/>
      <c r="L24" s="475"/>
      <c r="M24" s="475"/>
      <c r="N24" s="476"/>
      <c r="O24" s="417"/>
    </row>
    <row r="25" spans="1:15" x14ac:dyDescent="0.25">
      <c r="A25" s="417"/>
      <c r="B25" s="417"/>
      <c r="C25" s="417"/>
      <c r="D25" s="417"/>
      <c r="E25" s="417"/>
      <c r="F25" s="417"/>
      <c r="G25" s="417"/>
      <c r="H25" s="432"/>
      <c r="I25" s="417"/>
      <c r="J25" s="417"/>
      <c r="K25" s="417"/>
      <c r="L25" s="417"/>
      <c r="M25" s="428"/>
      <c r="N25" s="426"/>
      <c r="O25" s="417"/>
    </row>
    <row r="26" spans="1:15" x14ac:dyDescent="0.25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5.75" thickBot="1" x14ac:dyDescent="0.3">
      <c r="A27" s="417"/>
      <c r="B27" s="417"/>
      <c r="C27" s="417"/>
      <c r="D27" s="417"/>
      <c r="E27" s="257"/>
      <c r="F27" s="417"/>
      <c r="G27" s="417"/>
      <c r="H27" s="432"/>
      <c r="I27" s="417"/>
      <c r="J27" s="417"/>
      <c r="K27" s="417"/>
      <c r="L27" s="417"/>
      <c r="M27" s="417"/>
      <c r="N27" s="417"/>
      <c r="O27" s="417"/>
    </row>
    <row r="28" spans="1:15" ht="15.75" thickBot="1" x14ac:dyDescent="0.3">
      <c r="A28" s="417"/>
      <c r="B28" s="477" t="s">
        <v>228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9"/>
      <c r="O28" s="417"/>
    </row>
    <row r="29" spans="1:15" x14ac:dyDescent="0.25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</row>
    <row r="30" spans="1:15" x14ac:dyDescent="0.25">
      <c r="A30" s="417"/>
      <c r="B30" s="417"/>
      <c r="C30" s="417"/>
      <c r="D30" s="417"/>
      <c r="E30" s="417"/>
      <c r="F30" s="417"/>
      <c r="G30" s="417"/>
      <c r="H30" s="449"/>
      <c r="I30" s="449"/>
      <c r="J30" s="449"/>
      <c r="K30" s="417"/>
      <c r="L30" s="417"/>
      <c r="M30" s="417"/>
      <c r="N30" s="417"/>
      <c r="O30" s="417"/>
    </row>
    <row r="31" spans="1:15" x14ac:dyDescent="0.25">
      <c r="A31" s="417"/>
      <c r="B31" s="417"/>
      <c r="C31" s="417"/>
      <c r="D31" s="417"/>
      <c r="E31" s="417"/>
      <c r="F31" s="417"/>
      <c r="G31" s="417"/>
      <c r="H31" s="483" t="s">
        <v>230</v>
      </c>
      <c r="I31" s="483"/>
      <c r="J31" s="483"/>
      <c r="K31" s="417"/>
      <c r="L31" s="417"/>
      <c r="M31" s="417"/>
      <c r="N31" s="417"/>
      <c r="O31" s="417"/>
    </row>
    <row r="32" spans="1:15" x14ac:dyDescent="0.25">
      <c r="A32" s="417"/>
      <c r="B32" s="417"/>
      <c r="C32" s="417"/>
      <c r="D32" s="417"/>
      <c r="E32" s="417"/>
      <c r="F32" s="417"/>
      <c r="G32" s="417"/>
      <c r="H32" s="483" t="s">
        <v>231</v>
      </c>
      <c r="I32" s="483"/>
      <c r="J32" s="483"/>
      <c r="K32" s="417"/>
      <c r="L32" s="417"/>
      <c r="M32" s="417"/>
      <c r="N32" s="417"/>
      <c r="O32" s="417"/>
    </row>
    <row r="33" spans="1:15" x14ac:dyDescent="0.25">
      <c r="A33" s="417"/>
      <c r="B33" s="417"/>
      <c r="C33" s="417"/>
      <c r="D33" s="417"/>
      <c r="E33" s="417"/>
      <c r="F33" s="417"/>
      <c r="G33" s="417"/>
      <c r="H33" s="483" t="s">
        <v>229</v>
      </c>
      <c r="I33" s="483"/>
      <c r="J33" s="483"/>
      <c r="K33" s="417"/>
      <c r="L33" s="417"/>
      <c r="M33" s="417"/>
      <c r="N33" s="417"/>
      <c r="O33" s="417"/>
    </row>
    <row r="34" spans="1:15" x14ac:dyDescent="0.25">
      <c r="A34" s="417"/>
      <c r="B34" s="417"/>
      <c r="C34" s="417"/>
      <c r="D34" s="417"/>
      <c r="E34" s="417"/>
      <c r="F34" s="417"/>
      <c r="G34" s="417"/>
      <c r="H34" s="483" t="s">
        <v>260</v>
      </c>
      <c r="I34" s="483"/>
      <c r="J34" s="483"/>
      <c r="K34" s="417"/>
      <c r="L34" s="417"/>
      <c r="M34" s="417"/>
      <c r="N34" s="417"/>
      <c r="O34" s="417"/>
    </row>
    <row r="35" spans="1:15" x14ac:dyDescent="0.25">
      <c r="A35" s="417"/>
      <c r="B35" s="417"/>
      <c r="C35" s="417"/>
      <c r="D35" s="417"/>
      <c r="E35" s="417"/>
      <c r="F35" s="417"/>
      <c r="G35" s="417"/>
      <c r="H35" s="484"/>
      <c r="I35" s="484"/>
      <c r="J35" s="484"/>
      <c r="K35" s="417"/>
      <c r="L35" s="417"/>
      <c r="M35" s="417"/>
      <c r="N35" s="417"/>
      <c r="O35" s="417"/>
    </row>
    <row r="36" spans="1:15" x14ac:dyDescent="0.25">
      <c r="A36" s="417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</row>
    <row r="37" spans="1:15" x14ac:dyDescent="0.25">
      <c r="E37" s="434"/>
    </row>
    <row r="38" spans="1:15" x14ac:dyDescent="0.25">
      <c r="E38" s="434"/>
    </row>
  </sheetData>
  <mergeCells count="18">
    <mergeCell ref="H31:J31"/>
    <mergeCell ref="H32:J32"/>
    <mergeCell ref="H33:J33"/>
    <mergeCell ref="H34:J34"/>
    <mergeCell ref="H35:J35"/>
    <mergeCell ref="H30:J30"/>
    <mergeCell ref="B13:N13"/>
    <mergeCell ref="B17:N18"/>
    <mergeCell ref="B21:E21"/>
    <mergeCell ref="F21:N21"/>
    <mergeCell ref="B22:E22"/>
    <mergeCell ref="F22:N22"/>
    <mergeCell ref="B23:E23"/>
    <mergeCell ref="F23:N23"/>
    <mergeCell ref="B24:E24"/>
    <mergeCell ref="F24:N24"/>
    <mergeCell ref="B28:N28"/>
    <mergeCell ref="B14:N16"/>
  </mergeCells>
  <hyperlinks>
    <hyperlink ref="H31:J31" location="RDG!A1" display="1. RDG" xr:uid="{9096757E-D9AB-4970-B4D0-75D1B952489B}"/>
    <hyperlink ref="H32:J32" location="BILANCA!A1" display="2. Bilanca" xr:uid="{947B0BF8-66A8-44E6-917D-C9927CDBE299}"/>
    <hyperlink ref="H33:J33" location="'FINANCIJSKI TOK'!A1" display="3. Financijski tok" xr:uid="{D55499D4-03A5-4A53-B3FF-EAD24F22CE64}"/>
    <hyperlink ref="H34:J34" location="DOH!A1" display="4. Financijski pokazatelji" xr:uid="{052F93FF-559F-4B0B-8376-031FA2078433}"/>
  </hyperlinks>
  <pageMargins left="0.7" right="0.7" top="0.75" bottom="0.75" header="0.3" footer="0.3"/>
  <pageSetup paperSize="9"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07B4-B3F3-4831-8CF9-E974359D0C12}">
  <dimension ref="A1:Q78"/>
  <sheetViews>
    <sheetView topLeftCell="A4" zoomScale="80" zoomScaleNormal="80" workbookViewId="0">
      <selection activeCell="I48" sqref="I48"/>
    </sheetView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58.140625" style="44" customWidth="1"/>
    <col min="5" max="5" width="21.42578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x14ac:dyDescent="0.2">
      <c r="A1" s="491" t="s">
        <v>292</v>
      </c>
      <c r="B1" s="491"/>
      <c r="C1" s="491"/>
      <c r="D1" s="42"/>
      <c r="E1" s="42"/>
      <c r="F1" s="42"/>
      <c r="G1" s="134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.5" thickBot="1" x14ac:dyDescent="0.25">
      <c r="A2" s="42"/>
      <c r="B2" s="57"/>
      <c r="C2" s="42"/>
      <c r="D2" s="42"/>
      <c r="E2" s="42"/>
      <c r="F2" s="42"/>
      <c r="G2" s="134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35" customHeight="1" thickBot="1" x14ac:dyDescent="0.25">
      <c r="A3" s="42"/>
      <c r="B3" s="57"/>
      <c r="C3" s="42"/>
      <c r="D3" s="485" t="s">
        <v>284</v>
      </c>
      <c r="E3" s="486"/>
      <c r="F3" s="486"/>
      <c r="G3" s="486"/>
      <c r="H3" s="486"/>
      <c r="I3" s="487"/>
      <c r="J3" s="42"/>
      <c r="K3" s="488" t="s">
        <v>258</v>
      </c>
      <c r="L3" s="489"/>
      <c r="M3" s="490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42"/>
      <c r="B5" s="57"/>
      <c r="C5" s="42"/>
      <c r="D5" s="42"/>
      <c r="E5" s="42"/>
      <c r="F5" s="42"/>
      <c r="G5" s="134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5" customHeight="1" x14ac:dyDescent="0.2">
      <c r="A6" s="42"/>
      <c r="B6" s="133"/>
      <c r="C6" s="90"/>
      <c r="D6" s="42"/>
      <c r="E6" s="90"/>
      <c r="F6" s="42"/>
      <c r="G6" s="391" t="s">
        <v>275</v>
      </c>
      <c r="H6" s="392" t="s">
        <v>274</v>
      </c>
      <c r="I6" s="392" t="s">
        <v>273</v>
      </c>
      <c r="J6" s="42"/>
      <c r="K6" s="42"/>
      <c r="L6" s="42"/>
      <c r="M6" s="42"/>
      <c r="N6" s="42"/>
      <c r="O6" s="42"/>
      <c r="P6" s="42"/>
      <c r="Q6" s="42"/>
    </row>
    <row r="7" spans="1:17" ht="15" x14ac:dyDescent="0.2">
      <c r="A7" s="42"/>
      <c r="B7" s="85"/>
      <c r="C7" s="135"/>
      <c r="D7" s="135"/>
      <c r="E7" s="377" t="s">
        <v>232</v>
      </c>
      <c r="F7" s="361">
        <v>2019</v>
      </c>
      <c r="G7" s="375">
        <f>F7+1</f>
        <v>2020</v>
      </c>
      <c r="H7" s="362">
        <f>G7+1</f>
        <v>2021</v>
      </c>
      <c r="I7" s="361">
        <f>H7+1</f>
        <v>2022</v>
      </c>
      <c r="J7" s="361">
        <f>I7+1</f>
        <v>2023</v>
      </c>
      <c r="K7" s="361">
        <f t="shared" ref="K7:O7" si="0">J7+1</f>
        <v>2024</v>
      </c>
      <c r="L7" s="361">
        <f t="shared" si="0"/>
        <v>2025</v>
      </c>
      <c r="M7" s="361">
        <f t="shared" si="0"/>
        <v>2026</v>
      </c>
      <c r="N7" s="361">
        <f t="shared" si="0"/>
        <v>2027</v>
      </c>
      <c r="O7" s="361">
        <f t="shared" si="0"/>
        <v>2028</v>
      </c>
      <c r="P7" s="363">
        <f>O7+1</f>
        <v>2029</v>
      </c>
      <c r="Q7" s="42"/>
    </row>
    <row r="8" spans="1:17" ht="15" x14ac:dyDescent="0.2">
      <c r="A8" s="42"/>
      <c r="B8" s="136" t="s">
        <v>0</v>
      </c>
      <c r="C8" s="137" t="s">
        <v>1</v>
      </c>
      <c r="D8" s="138"/>
      <c r="E8" s="258" t="s">
        <v>159</v>
      </c>
      <c r="F8" s="140">
        <f t="shared" ref="F8:H8" si="1">F9+F13</f>
        <v>0</v>
      </c>
      <c r="G8" s="376">
        <f t="shared" si="1"/>
        <v>0</v>
      </c>
      <c r="H8" s="141">
        <f t="shared" si="1"/>
        <v>0</v>
      </c>
      <c r="I8" s="140">
        <f>I9+I12+I13</f>
        <v>0</v>
      </c>
      <c r="J8" s="140">
        <f t="shared" ref="J8:P8" si="2">J9+J12+J13</f>
        <v>0</v>
      </c>
      <c r="K8" s="140">
        <f t="shared" si="2"/>
        <v>0</v>
      </c>
      <c r="L8" s="140">
        <f t="shared" si="2"/>
        <v>0</v>
      </c>
      <c r="M8" s="140">
        <f t="shared" si="2"/>
        <v>0</v>
      </c>
      <c r="N8" s="140">
        <f t="shared" si="2"/>
        <v>0</v>
      </c>
      <c r="O8" s="140">
        <f t="shared" si="2"/>
        <v>0</v>
      </c>
      <c r="P8" s="142">
        <f t="shared" si="2"/>
        <v>0</v>
      </c>
      <c r="Q8" s="42"/>
    </row>
    <row r="9" spans="1:17" ht="15" x14ac:dyDescent="0.2">
      <c r="A9" s="42"/>
      <c r="B9" s="58"/>
      <c r="C9" s="143" t="s">
        <v>2</v>
      </c>
      <c r="D9" s="143" t="s">
        <v>3</v>
      </c>
      <c r="E9" s="69" t="s">
        <v>271</v>
      </c>
      <c r="F9" s="144">
        <f>F10+F11</f>
        <v>0</v>
      </c>
      <c r="G9" s="378">
        <v>0</v>
      </c>
      <c r="H9" s="379">
        <v>0</v>
      </c>
      <c r="I9" s="380">
        <v>0</v>
      </c>
      <c r="J9" s="380">
        <v>0</v>
      </c>
      <c r="K9" s="380">
        <v>0</v>
      </c>
      <c r="L9" s="380">
        <v>0</v>
      </c>
      <c r="M9" s="380">
        <v>0</v>
      </c>
      <c r="N9" s="380">
        <v>0</v>
      </c>
      <c r="O9" s="380">
        <v>0</v>
      </c>
      <c r="P9" s="381">
        <v>0</v>
      </c>
      <c r="Q9" s="42"/>
    </row>
    <row r="10" spans="1:17" ht="15" x14ac:dyDescent="0.2">
      <c r="A10" s="42"/>
      <c r="B10" s="66"/>
      <c r="C10" s="147"/>
      <c r="D10" s="147" t="s">
        <v>221</v>
      </c>
      <c r="E10" s="148" t="s">
        <v>285</v>
      </c>
      <c r="F10" s="364">
        <v>0</v>
      </c>
      <c r="G10" s="40">
        <v>0</v>
      </c>
      <c r="H10" s="235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66"/>
      <c r="C11" s="147"/>
      <c r="D11" s="147" t="s">
        <v>222</v>
      </c>
      <c r="E11" s="148" t="s">
        <v>286</v>
      </c>
      <c r="F11" s="364">
        <v>0</v>
      </c>
      <c r="G11" s="40">
        <v>0</v>
      </c>
      <c r="H11" s="41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58"/>
      <c r="C12" s="143" t="s">
        <v>4</v>
      </c>
      <c r="D12" s="435" t="s">
        <v>215</v>
      </c>
      <c r="E12" s="149" t="s">
        <v>159</v>
      </c>
      <c r="F12" s="365"/>
      <c r="G12" s="260"/>
      <c r="H12" s="261"/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9">
        <v>0</v>
      </c>
      <c r="Q12" s="42"/>
    </row>
    <row r="13" spans="1:17" ht="15" x14ac:dyDescent="0.2">
      <c r="A13" s="42"/>
      <c r="B13" s="150"/>
      <c r="C13" s="151" t="s">
        <v>11</v>
      </c>
      <c r="D13" s="151" t="s">
        <v>216</v>
      </c>
      <c r="E13" s="152" t="s">
        <v>163</v>
      </c>
      <c r="F13" s="366">
        <v>0</v>
      </c>
      <c r="G13" s="236">
        <v>0</v>
      </c>
      <c r="H13" s="237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9">
        <v>0</v>
      </c>
      <c r="Q13" s="42"/>
    </row>
    <row r="14" spans="1:17" ht="15" x14ac:dyDescent="0.2">
      <c r="A14" s="42"/>
      <c r="B14" s="153"/>
      <c r="C14" s="154"/>
      <c r="D14" s="154"/>
      <c r="E14" s="155"/>
      <c r="F14" s="156"/>
      <c r="G14" s="157"/>
      <c r="H14" s="158"/>
      <c r="I14" s="157"/>
      <c r="J14" s="157"/>
      <c r="K14" s="157"/>
      <c r="L14" s="157"/>
      <c r="M14" s="157"/>
      <c r="N14" s="157"/>
      <c r="O14" s="157"/>
      <c r="P14" s="157"/>
      <c r="Q14" s="90"/>
    </row>
    <row r="15" spans="1:17" ht="15" x14ac:dyDescent="0.2">
      <c r="A15" s="42"/>
      <c r="B15" s="136" t="s">
        <v>5</v>
      </c>
      <c r="C15" s="137" t="s">
        <v>6</v>
      </c>
      <c r="D15" s="138"/>
      <c r="E15" s="139"/>
      <c r="F15" s="367">
        <v>0</v>
      </c>
      <c r="G15" s="140">
        <f>SUM(G16,G17,G18)</f>
        <v>0</v>
      </c>
      <c r="H15" s="141">
        <f>SUM(H16,H17,H18)</f>
        <v>0</v>
      </c>
      <c r="I15" s="140">
        <f>SUM(I16,I17,I18)</f>
        <v>0</v>
      </c>
      <c r="J15" s="140">
        <f t="shared" ref="J15:P15" si="3">SUM(J16,J17,J18)</f>
        <v>0</v>
      </c>
      <c r="K15" s="140">
        <f t="shared" si="3"/>
        <v>0</v>
      </c>
      <c r="L15" s="140">
        <f t="shared" si="3"/>
        <v>0</v>
      </c>
      <c r="M15" s="140">
        <f t="shared" si="3"/>
        <v>0</v>
      </c>
      <c r="N15" s="140">
        <f t="shared" si="3"/>
        <v>0</v>
      </c>
      <c r="O15" s="140">
        <f t="shared" si="3"/>
        <v>0</v>
      </c>
      <c r="P15" s="142">
        <f t="shared" si="3"/>
        <v>0</v>
      </c>
      <c r="Q15" s="42"/>
    </row>
    <row r="16" spans="1:17" ht="15" x14ac:dyDescent="0.2">
      <c r="A16" s="42"/>
      <c r="B16" s="66"/>
      <c r="C16" s="147" t="s">
        <v>2</v>
      </c>
      <c r="D16" s="147" t="s">
        <v>7</v>
      </c>
      <c r="E16" s="68" t="s">
        <v>8</v>
      </c>
      <c r="F16" s="368">
        <v>0</v>
      </c>
      <c r="G16" s="131">
        <v>0</v>
      </c>
      <c r="H16" s="132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9">
        <v>0</v>
      </c>
      <c r="Q16" s="42"/>
    </row>
    <row r="17" spans="1:17" ht="15" x14ac:dyDescent="0.2">
      <c r="A17" s="42"/>
      <c r="B17" s="66"/>
      <c r="C17" s="147" t="s">
        <v>4</v>
      </c>
      <c r="D17" s="147" t="s">
        <v>9</v>
      </c>
      <c r="E17" s="68" t="s">
        <v>10</v>
      </c>
      <c r="F17" s="368">
        <v>0</v>
      </c>
      <c r="G17" s="131">
        <v>0</v>
      </c>
      <c r="H17" s="132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Q17" s="42"/>
    </row>
    <row r="18" spans="1:17" ht="15" x14ac:dyDescent="0.2">
      <c r="A18" s="42"/>
      <c r="B18" s="159"/>
      <c r="C18" s="160" t="s">
        <v>11</v>
      </c>
      <c r="D18" s="160" t="s">
        <v>12</v>
      </c>
      <c r="E18" s="161" t="s">
        <v>13</v>
      </c>
      <c r="F18" s="369">
        <v>0</v>
      </c>
      <c r="G18" s="243">
        <v>0</v>
      </c>
      <c r="H18" s="244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9">
        <v>0</v>
      </c>
      <c r="Q18" s="42"/>
    </row>
    <row r="19" spans="1:17" ht="15" x14ac:dyDescent="0.2">
      <c r="A19" s="42"/>
      <c r="B19" s="85"/>
      <c r="C19" s="86"/>
      <c r="D19" s="43"/>
      <c r="E19" s="43"/>
      <c r="F19" s="162"/>
      <c r="G19" s="163"/>
      <c r="H19" s="164"/>
      <c r="I19" s="165"/>
      <c r="J19" s="163"/>
      <c r="K19" s="163"/>
      <c r="L19" s="163"/>
      <c r="M19" s="163"/>
      <c r="N19" s="163"/>
      <c r="O19" s="163"/>
      <c r="P19" s="165"/>
      <c r="Q19" s="90"/>
    </row>
    <row r="20" spans="1:17" ht="15" x14ac:dyDescent="0.2">
      <c r="A20" s="42"/>
      <c r="B20" s="136" t="s">
        <v>14</v>
      </c>
      <c r="C20" s="137" t="s">
        <v>15</v>
      </c>
      <c r="D20" s="138"/>
      <c r="E20" s="139"/>
      <c r="F20" s="166">
        <f t="shared" ref="F20:P20" si="4">F8-F15</f>
        <v>0</v>
      </c>
      <c r="G20" s="140">
        <f t="shared" si="4"/>
        <v>0</v>
      </c>
      <c r="H20" s="141">
        <f t="shared" si="4"/>
        <v>0</v>
      </c>
      <c r="I20" s="140">
        <f t="shared" si="4"/>
        <v>0</v>
      </c>
      <c r="J20" s="140">
        <f t="shared" si="4"/>
        <v>0</v>
      </c>
      <c r="K20" s="140">
        <f t="shared" si="4"/>
        <v>0</v>
      </c>
      <c r="L20" s="140">
        <f t="shared" si="4"/>
        <v>0</v>
      </c>
      <c r="M20" s="140">
        <f t="shared" si="4"/>
        <v>0</v>
      </c>
      <c r="N20" s="140">
        <f t="shared" si="4"/>
        <v>0</v>
      </c>
      <c r="O20" s="140">
        <f t="shared" si="4"/>
        <v>0</v>
      </c>
      <c r="P20" s="142">
        <f t="shared" si="4"/>
        <v>0</v>
      </c>
      <c r="Q20" s="42"/>
    </row>
    <row r="21" spans="1:17" ht="14.25" x14ac:dyDescent="0.2">
      <c r="A21" s="42"/>
      <c r="B21" s="167"/>
      <c r="C21" s="160"/>
      <c r="D21" s="160" t="s">
        <v>16</v>
      </c>
      <c r="E21" s="168" t="s">
        <v>159</v>
      </c>
      <c r="F21" s="169" t="e">
        <f t="shared" ref="F21:P21" si="5">F20/F9</f>
        <v>#DIV/0!</v>
      </c>
      <c r="G21" s="407" t="e">
        <f t="shared" si="5"/>
        <v>#DIV/0!</v>
      </c>
      <c r="H21" s="408" t="e">
        <f t="shared" si="5"/>
        <v>#DIV/0!</v>
      </c>
      <c r="I21" s="407" t="e">
        <f t="shared" si="5"/>
        <v>#DIV/0!</v>
      </c>
      <c r="J21" s="407" t="e">
        <f t="shared" si="5"/>
        <v>#DIV/0!</v>
      </c>
      <c r="K21" s="407" t="e">
        <f t="shared" si="5"/>
        <v>#DIV/0!</v>
      </c>
      <c r="L21" s="407" t="e">
        <f t="shared" si="5"/>
        <v>#DIV/0!</v>
      </c>
      <c r="M21" s="407" t="e">
        <f t="shared" si="5"/>
        <v>#DIV/0!</v>
      </c>
      <c r="N21" s="407" t="e">
        <f t="shared" si="5"/>
        <v>#DIV/0!</v>
      </c>
      <c r="O21" s="407" t="e">
        <f t="shared" si="5"/>
        <v>#DIV/0!</v>
      </c>
      <c r="P21" s="409" t="e">
        <f t="shared" si="5"/>
        <v>#DIV/0!</v>
      </c>
      <c r="Q21" s="42"/>
    </row>
    <row r="22" spans="1:17" ht="15" x14ac:dyDescent="0.2">
      <c r="A22" s="90"/>
      <c r="B22" s="85"/>
      <c r="C22" s="43"/>
      <c r="D22" s="43"/>
      <c r="E22" s="43"/>
      <c r="F22" s="170"/>
      <c r="G22" s="43"/>
      <c r="H22" s="135"/>
      <c r="I22" s="171"/>
      <c r="J22" s="43"/>
      <c r="K22" s="43"/>
      <c r="L22" s="43"/>
      <c r="M22" s="43"/>
      <c r="N22" s="43"/>
      <c r="O22" s="43"/>
      <c r="P22" s="135"/>
      <c r="Q22" s="90"/>
    </row>
    <row r="23" spans="1:17" ht="15" x14ac:dyDescent="0.2">
      <c r="A23" s="42"/>
      <c r="B23" s="136" t="s">
        <v>17</v>
      </c>
      <c r="C23" s="137" t="s">
        <v>18</v>
      </c>
      <c r="D23" s="138"/>
      <c r="E23" s="139"/>
      <c r="F23" s="172">
        <f t="shared" ref="F23:P23" si="6">SUM(F24:F27)</f>
        <v>0</v>
      </c>
      <c r="G23" s="173">
        <f t="shared" si="6"/>
        <v>0</v>
      </c>
      <c r="H23" s="174">
        <f t="shared" si="6"/>
        <v>0</v>
      </c>
      <c r="I23" s="173">
        <f t="shared" si="6"/>
        <v>0</v>
      </c>
      <c r="J23" s="173">
        <f t="shared" si="6"/>
        <v>0</v>
      </c>
      <c r="K23" s="173">
        <f t="shared" si="6"/>
        <v>0</v>
      </c>
      <c r="L23" s="173">
        <f t="shared" si="6"/>
        <v>0</v>
      </c>
      <c r="M23" s="173">
        <f t="shared" si="6"/>
        <v>0</v>
      </c>
      <c r="N23" s="173">
        <f t="shared" si="6"/>
        <v>0</v>
      </c>
      <c r="O23" s="173">
        <f t="shared" si="6"/>
        <v>0</v>
      </c>
      <c r="P23" s="175">
        <f t="shared" si="6"/>
        <v>0</v>
      </c>
      <c r="Q23" s="42"/>
    </row>
    <row r="24" spans="1:17" ht="15" x14ac:dyDescent="0.2">
      <c r="A24" s="42"/>
      <c r="B24" s="66"/>
      <c r="C24" s="67" t="s">
        <v>2</v>
      </c>
      <c r="D24" s="67" t="s">
        <v>19</v>
      </c>
      <c r="E24" s="68" t="s">
        <v>20</v>
      </c>
      <c r="F24" s="368">
        <v>0</v>
      </c>
      <c r="G24" s="130">
        <v>0</v>
      </c>
      <c r="H24" s="132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ht="15" x14ac:dyDescent="0.2">
      <c r="A25" s="42"/>
      <c r="B25" s="66"/>
      <c r="C25" s="67" t="s">
        <v>4</v>
      </c>
      <c r="D25" s="67" t="s">
        <v>21</v>
      </c>
      <c r="E25" s="68" t="s">
        <v>22</v>
      </c>
      <c r="F25" s="368">
        <v>0</v>
      </c>
      <c r="G25" s="130">
        <v>0</v>
      </c>
      <c r="H25" s="132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9">
        <v>0</v>
      </c>
      <c r="Q25" s="42"/>
    </row>
    <row r="26" spans="1:17" ht="15" x14ac:dyDescent="0.2">
      <c r="A26" s="42"/>
      <c r="B26" s="66"/>
      <c r="C26" s="67" t="s">
        <v>11</v>
      </c>
      <c r="D26" s="67" t="s">
        <v>23</v>
      </c>
      <c r="E26" s="68" t="s">
        <v>24</v>
      </c>
      <c r="F26" s="368">
        <v>0</v>
      </c>
      <c r="G26" s="130">
        <v>0</v>
      </c>
      <c r="H26" s="132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9">
        <v>0</v>
      </c>
      <c r="Q26" s="42"/>
    </row>
    <row r="27" spans="1:17" ht="15" x14ac:dyDescent="0.2">
      <c r="A27" s="42"/>
      <c r="B27" s="159"/>
      <c r="C27" s="160" t="s">
        <v>25</v>
      </c>
      <c r="D27" s="160" t="s">
        <v>26</v>
      </c>
      <c r="E27" s="161" t="s">
        <v>27</v>
      </c>
      <c r="F27" s="369">
        <v>0</v>
      </c>
      <c r="G27" s="243">
        <v>0</v>
      </c>
      <c r="H27" s="244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9">
        <v>0</v>
      </c>
      <c r="Q27" s="42"/>
    </row>
    <row r="28" spans="1:17" ht="15" x14ac:dyDescent="0.2">
      <c r="A28" s="42"/>
      <c r="B28" s="176"/>
      <c r="C28" s="171" t="s">
        <v>212</v>
      </c>
      <c r="D28" s="171" t="s">
        <v>217</v>
      </c>
      <c r="E28" s="177" t="s">
        <v>218</v>
      </c>
      <c r="F28" s="371">
        <v>0</v>
      </c>
      <c r="G28" s="247">
        <v>0</v>
      </c>
      <c r="H28" s="248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2">
        <v>0</v>
      </c>
      <c r="Q28" s="42"/>
    </row>
    <row r="29" spans="1:17" ht="15" x14ac:dyDescent="0.2">
      <c r="A29" s="90"/>
      <c r="B29" s="153"/>
      <c r="C29" s="154"/>
      <c r="D29" s="154"/>
      <c r="E29" s="155"/>
      <c r="F29" s="178"/>
      <c r="G29" s="43"/>
      <c r="H29" s="154"/>
      <c r="I29" s="135"/>
      <c r="J29" s="43"/>
      <c r="K29" s="43"/>
      <c r="L29" s="43"/>
      <c r="M29" s="43"/>
      <c r="N29" s="43"/>
      <c r="O29" s="43"/>
      <c r="P29" s="154"/>
      <c r="Q29" s="42"/>
    </row>
    <row r="30" spans="1:17" ht="15" x14ac:dyDescent="0.2">
      <c r="A30" s="42"/>
      <c r="B30" s="136" t="s">
        <v>28</v>
      </c>
      <c r="C30" s="137" t="s">
        <v>29</v>
      </c>
      <c r="D30" s="138"/>
      <c r="E30" s="139"/>
      <c r="F30" s="172">
        <f>F20-F23-F35</f>
        <v>0</v>
      </c>
      <c r="G30" s="172">
        <f t="shared" ref="G30:P30" si="7">G20-G23-G35</f>
        <v>0</v>
      </c>
      <c r="H30" s="179">
        <f t="shared" si="7"/>
        <v>0</v>
      </c>
      <c r="I30" s="172">
        <f t="shared" si="7"/>
        <v>0</v>
      </c>
      <c r="J30" s="172">
        <f t="shared" si="7"/>
        <v>0</v>
      </c>
      <c r="K30" s="172">
        <f t="shared" si="7"/>
        <v>0</v>
      </c>
      <c r="L30" s="172">
        <f t="shared" si="7"/>
        <v>0</v>
      </c>
      <c r="M30" s="172">
        <f t="shared" si="7"/>
        <v>0</v>
      </c>
      <c r="N30" s="172">
        <f t="shared" si="7"/>
        <v>0</v>
      </c>
      <c r="O30" s="172">
        <f t="shared" si="7"/>
        <v>0</v>
      </c>
      <c r="P30" s="142">
        <f t="shared" si="7"/>
        <v>0</v>
      </c>
      <c r="Q30" s="42"/>
    </row>
    <row r="31" spans="1:17" s="184" customFormat="1" ht="14.25" x14ac:dyDescent="0.2">
      <c r="A31" s="180"/>
      <c r="B31" s="181"/>
      <c r="C31" s="182"/>
      <c r="D31" s="160" t="s">
        <v>160</v>
      </c>
      <c r="E31" s="168" t="s">
        <v>159</v>
      </c>
      <c r="F31" s="183" t="e">
        <f t="shared" ref="F31:P31" si="8">F30/F8</f>
        <v>#DIV/0!</v>
      </c>
      <c r="G31" s="410" t="e">
        <f t="shared" si="8"/>
        <v>#DIV/0!</v>
      </c>
      <c r="H31" s="411" t="e">
        <f t="shared" si="8"/>
        <v>#DIV/0!</v>
      </c>
      <c r="I31" s="410" t="e">
        <f t="shared" si="8"/>
        <v>#DIV/0!</v>
      </c>
      <c r="J31" s="410" t="e">
        <f t="shared" si="8"/>
        <v>#DIV/0!</v>
      </c>
      <c r="K31" s="410" t="e">
        <f t="shared" si="8"/>
        <v>#DIV/0!</v>
      </c>
      <c r="L31" s="410" t="e">
        <f t="shared" si="8"/>
        <v>#DIV/0!</v>
      </c>
      <c r="M31" s="410" t="e">
        <f t="shared" si="8"/>
        <v>#DIV/0!</v>
      </c>
      <c r="N31" s="410" t="e">
        <f t="shared" si="8"/>
        <v>#DIV/0!</v>
      </c>
      <c r="O31" s="410" t="e">
        <f t="shared" si="8"/>
        <v>#DIV/0!</v>
      </c>
      <c r="P31" s="412" t="e">
        <f t="shared" si="8"/>
        <v>#DIV/0!</v>
      </c>
      <c r="Q31" s="180"/>
    </row>
    <row r="32" spans="1:17" s="184" customFormat="1" ht="14.25" x14ac:dyDescent="0.2">
      <c r="A32" s="180"/>
      <c r="B32" s="185"/>
      <c r="C32" s="186"/>
      <c r="D32" s="186"/>
      <c r="E32" s="187"/>
      <c r="F32" s="188"/>
      <c r="G32" s="189"/>
      <c r="H32" s="190"/>
      <c r="I32" s="191"/>
      <c r="J32" s="189"/>
      <c r="K32" s="189"/>
      <c r="L32" s="189"/>
      <c r="M32" s="189"/>
      <c r="N32" s="189"/>
      <c r="O32" s="189"/>
      <c r="P32" s="191"/>
      <c r="Q32" s="192"/>
    </row>
    <row r="33" spans="1:17" ht="15" x14ac:dyDescent="0.2">
      <c r="A33" s="42"/>
      <c r="B33" s="193" t="s">
        <v>30</v>
      </c>
      <c r="C33" s="194" t="s">
        <v>31</v>
      </c>
      <c r="D33" s="195"/>
      <c r="E33" s="196" t="s">
        <v>32</v>
      </c>
      <c r="F33" s="372">
        <v>0</v>
      </c>
      <c r="G33" s="249">
        <v>0</v>
      </c>
      <c r="H33" s="250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2">
        <v>0</v>
      </c>
      <c r="Q33" s="42"/>
    </row>
    <row r="34" spans="1:17" ht="15" x14ac:dyDescent="0.2">
      <c r="A34" s="42"/>
      <c r="B34" s="153"/>
      <c r="C34" s="86"/>
      <c r="D34" s="86"/>
      <c r="E34" s="187"/>
      <c r="F34" s="197"/>
      <c r="G34" s="43"/>
      <c r="H34" s="135"/>
      <c r="I34" s="198"/>
      <c r="J34" s="43"/>
      <c r="K34" s="43"/>
      <c r="L34" s="43"/>
      <c r="M34" s="43"/>
      <c r="N34" s="43"/>
      <c r="O34" s="43"/>
      <c r="P34" s="135"/>
      <c r="Q34" s="90"/>
    </row>
    <row r="35" spans="1:17" ht="15" x14ac:dyDescent="0.2">
      <c r="A35" s="42"/>
      <c r="B35" s="193" t="s">
        <v>213</v>
      </c>
      <c r="C35" s="194" t="s">
        <v>214</v>
      </c>
      <c r="D35" s="195"/>
      <c r="E35" s="196" t="s">
        <v>33</v>
      </c>
      <c r="F35" s="372">
        <v>0</v>
      </c>
      <c r="G35" s="249">
        <v>0</v>
      </c>
      <c r="H35" s="250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2">
        <v>0</v>
      </c>
      <c r="Q35" s="42"/>
    </row>
    <row r="36" spans="1:17" ht="15" x14ac:dyDescent="0.2">
      <c r="A36" s="42"/>
      <c r="B36" s="153"/>
      <c r="C36" s="86"/>
      <c r="D36" s="86"/>
      <c r="E36" s="187"/>
      <c r="F36" s="178"/>
      <c r="G36" s="43"/>
      <c r="H36" s="135"/>
      <c r="I36" s="154"/>
      <c r="J36" s="43"/>
      <c r="K36" s="43"/>
      <c r="L36" s="43"/>
      <c r="M36" s="43"/>
      <c r="N36" s="43"/>
      <c r="O36" s="43"/>
      <c r="P36" s="135"/>
      <c r="Q36" s="90"/>
    </row>
    <row r="37" spans="1:17" ht="15" x14ac:dyDescent="0.2">
      <c r="A37" s="42"/>
      <c r="B37" s="136" t="s">
        <v>34</v>
      </c>
      <c r="C37" s="137" t="s">
        <v>35</v>
      </c>
      <c r="D37" s="138"/>
      <c r="E37" s="139"/>
      <c r="F37" s="172">
        <f t="shared" ref="F37:P37" si="9">F30-F33</f>
        <v>0</v>
      </c>
      <c r="G37" s="172">
        <f t="shared" si="9"/>
        <v>0</v>
      </c>
      <c r="H37" s="179">
        <f t="shared" si="9"/>
        <v>0</v>
      </c>
      <c r="I37" s="173">
        <f t="shared" si="9"/>
        <v>0</v>
      </c>
      <c r="J37" s="173">
        <f t="shared" si="9"/>
        <v>0</v>
      </c>
      <c r="K37" s="173">
        <f t="shared" si="9"/>
        <v>0</v>
      </c>
      <c r="L37" s="173">
        <f t="shared" si="9"/>
        <v>0</v>
      </c>
      <c r="M37" s="173">
        <f t="shared" si="9"/>
        <v>0</v>
      </c>
      <c r="N37" s="173">
        <f t="shared" si="9"/>
        <v>0</v>
      </c>
      <c r="O37" s="173">
        <f t="shared" si="9"/>
        <v>0</v>
      </c>
      <c r="P37" s="175">
        <f t="shared" si="9"/>
        <v>0</v>
      </c>
      <c r="Q37" s="42"/>
    </row>
    <row r="38" spans="1:17" ht="15" x14ac:dyDescent="0.2">
      <c r="A38" s="42"/>
      <c r="B38" s="159"/>
      <c r="C38" s="160"/>
      <c r="D38" s="160" t="s">
        <v>161</v>
      </c>
      <c r="E38" s="161" t="s">
        <v>159</v>
      </c>
      <c r="F38" s="183" t="e">
        <f t="shared" ref="F38:P38" si="10">F37/F8</f>
        <v>#DIV/0!</v>
      </c>
      <c r="G38" s="410" t="e">
        <f t="shared" si="10"/>
        <v>#DIV/0!</v>
      </c>
      <c r="H38" s="411" t="e">
        <f t="shared" si="10"/>
        <v>#DIV/0!</v>
      </c>
      <c r="I38" s="410" t="e">
        <f t="shared" si="10"/>
        <v>#DIV/0!</v>
      </c>
      <c r="J38" s="410" t="e">
        <f t="shared" si="10"/>
        <v>#DIV/0!</v>
      </c>
      <c r="K38" s="410" t="e">
        <f t="shared" si="10"/>
        <v>#DIV/0!</v>
      </c>
      <c r="L38" s="410" t="e">
        <f t="shared" si="10"/>
        <v>#DIV/0!</v>
      </c>
      <c r="M38" s="410" t="e">
        <f t="shared" si="10"/>
        <v>#DIV/0!</v>
      </c>
      <c r="N38" s="410" t="e">
        <f t="shared" si="10"/>
        <v>#DIV/0!</v>
      </c>
      <c r="O38" s="410" t="e">
        <f t="shared" si="10"/>
        <v>#DIV/0!</v>
      </c>
      <c r="P38" s="412" t="e">
        <f t="shared" si="10"/>
        <v>#DIV/0!</v>
      </c>
      <c r="Q38" s="42"/>
    </row>
    <row r="39" spans="1:17" ht="15" x14ac:dyDescent="0.2">
      <c r="A39" s="90"/>
      <c r="B39" s="85"/>
      <c r="C39" s="43"/>
      <c r="D39" s="43"/>
      <c r="E39" s="187"/>
      <c r="F39" s="188"/>
      <c r="G39" s="189"/>
      <c r="H39" s="190"/>
      <c r="I39" s="191"/>
      <c r="J39" s="189"/>
      <c r="K39" s="189"/>
      <c r="L39" s="189"/>
      <c r="M39" s="189"/>
      <c r="N39" s="189"/>
      <c r="O39" s="189"/>
      <c r="P39" s="191"/>
      <c r="Q39" s="90"/>
    </row>
    <row r="40" spans="1:17" ht="15" x14ac:dyDescent="0.2">
      <c r="A40" s="42"/>
      <c r="B40" s="136" t="s">
        <v>36</v>
      </c>
      <c r="C40" s="137" t="s">
        <v>37</v>
      </c>
      <c r="D40" s="138"/>
      <c r="E40" s="199" t="s">
        <v>38</v>
      </c>
      <c r="F40" s="373">
        <v>0</v>
      </c>
      <c r="G40" s="253">
        <v>0</v>
      </c>
      <c r="H40" s="254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6">
        <v>0</v>
      </c>
      <c r="Q40" s="42"/>
    </row>
    <row r="41" spans="1:17" ht="15" x14ac:dyDescent="0.2">
      <c r="A41" s="42"/>
      <c r="B41" s="75" t="s">
        <v>39</v>
      </c>
      <c r="C41" s="76" t="s">
        <v>40</v>
      </c>
      <c r="D41" s="200"/>
      <c r="E41" s="201" t="s">
        <v>41</v>
      </c>
      <c r="F41" s="369">
        <v>0</v>
      </c>
      <c r="G41" s="243">
        <v>0</v>
      </c>
      <c r="H41" s="244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6">
        <v>0</v>
      </c>
      <c r="Q41" s="42"/>
    </row>
    <row r="42" spans="1:17" ht="15" x14ac:dyDescent="0.2">
      <c r="A42" s="42"/>
      <c r="B42" s="153"/>
      <c r="C42" s="86"/>
      <c r="D42" s="43"/>
      <c r="E42" s="187"/>
      <c r="F42" s="162"/>
      <c r="G42" s="163"/>
      <c r="H42" s="165"/>
      <c r="I42" s="164"/>
      <c r="J42" s="163"/>
      <c r="K42" s="163"/>
      <c r="L42" s="163"/>
      <c r="M42" s="163"/>
      <c r="N42" s="163"/>
      <c r="O42" s="163"/>
      <c r="P42" s="165"/>
      <c r="Q42" s="90"/>
    </row>
    <row r="43" spans="1:17" ht="15" x14ac:dyDescent="0.2">
      <c r="A43" s="42"/>
      <c r="B43" s="202"/>
      <c r="C43" s="203" t="s">
        <v>164</v>
      </c>
      <c r="D43" s="204"/>
      <c r="E43" s="205" t="s">
        <v>168</v>
      </c>
      <c r="F43" s="374">
        <v>0</v>
      </c>
      <c r="G43" s="253">
        <v>0</v>
      </c>
      <c r="H43" s="254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6">
        <v>0</v>
      </c>
      <c r="Q43" s="42"/>
    </row>
    <row r="44" spans="1:17" ht="15" x14ac:dyDescent="0.2">
      <c r="A44" s="42"/>
      <c r="B44" s="66"/>
      <c r="C44" s="206" t="s">
        <v>165</v>
      </c>
      <c r="D44" s="147"/>
      <c r="E44" s="68" t="s">
        <v>169</v>
      </c>
      <c r="F44" s="368">
        <v>0</v>
      </c>
      <c r="G44" s="130">
        <v>0</v>
      </c>
      <c r="H44" s="132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>
        <v>0</v>
      </c>
      <c r="P44" s="242">
        <v>0</v>
      </c>
      <c r="Q44" s="42"/>
    </row>
    <row r="45" spans="1:17" ht="15" x14ac:dyDescent="0.2">
      <c r="A45" s="42"/>
      <c r="B45" s="66"/>
      <c r="C45" s="206" t="s">
        <v>166</v>
      </c>
      <c r="D45" s="147"/>
      <c r="E45" s="68" t="s">
        <v>170</v>
      </c>
      <c r="F45" s="368">
        <v>0</v>
      </c>
      <c r="G45" s="130">
        <v>0</v>
      </c>
      <c r="H45" s="132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2">
        <v>0</v>
      </c>
      <c r="Q45" s="42"/>
    </row>
    <row r="46" spans="1:17" ht="15" x14ac:dyDescent="0.2">
      <c r="A46" s="42"/>
      <c r="B46" s="159"/>
      <c r="C46" s="207" t="s">
        <v>167</v>
      </c>
      <c r="D46" s="160"/>
      <c r="E46" s="161" t="s">
        <v>171</v>
      </c>
      <c r="F46" s="369">
        <v>0</v>
      </c>
      <c r="G46" s="243">
        <v>0</v>
      </c>
      <c r="H46" s="244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246">
        <v>0</v>
      </c>
      <c r="Q46" s="42"/>
    </row>
    <row r="47" spans="1:17" ht="15" x14ac:dyDescent="0.2">
      <c r="A47" s="42"/>
      <c r="B47" s="85"/>
      <c r="C47" s="43"/>
      <c r="D47" s="43"/>
      <c r="E47" s="187"/>
      <c r="F47" s="170"/>
      <c r="G47" s="43"/>
      <c r="H47" s="135"/>
      <c r="I47" s="171"/>
      <c r="J47" s="43"/>
      <c r="K47" s="43"/>
      <c r="L47" s="43"/>
      <c r="M47" s="43"/>
      <c r="N47" s="43"/>
      <c r="O47" s="43"/>
      <c r="P47" s="135"/>
      <c r="Q47" s="90"/>
    </row>
    <row r="48" spans="1:17" ht="15" x14ac:dyDescent="0.2">
      <c r="A48" s="42"/>
      <c r="B48" s="193" t="s">
        <v>42</v>
      </c>
      <c r="C48" s="194" t="s">
        <v>43</v>
      </c>
      <c r="D48" s="195"/>
      <c r="E48" s="208"/>
      <c r="F48" s="209">
        <f t="shared" ref="F48:P48" si="11">F8+F40+F43+F44</f>
        <v>0</v>
      </c>
      <c r="G48" s="209">
        <f t="shared" ref="G48" si="12">G8+G40+G43+G44</f>
        <v>0</v>
      </c>
      <c r="H48" s="210">
        <f t="shared" si="11"/>
        <v>0</v>
      </c>
      <c r="I48" s="209">
        <f t="shared" si="11"/>
        <v>0</v>
      </c>
      <c r="J48" s="209">
        <f t="shared" si="11"/>
        <v>0</v>
      </c>
      <c r="K48" s="209">
        <f t="shared" si="11"/>
        <v>0</v>
      </c>
      <c r="L48" s="209">
        <f t="shared" si="11"/>
        <v>0</v>
      </c>
      <c r="M48" s="209">
        <f t="shared" si="11"/>
        <v>0</v>
      </c>
      <c r="N48" s="209">
        <f t="shared" si="11"/>
        <v>0</v>
      </c>
      <c r="O48" s="209">
        <f t="shared" si="11"/>
        <v>0</v>
      </c>
      <c r="P48" s="211">
        <f t="shared" si="11"/>
        <v>0</v>
      </c>
      <c r="Q48" s="42"/>
    </row>
    <row r="49" spans="1:17" ht="15" x14ac:dyDescent="0.2">
      <c r="A49" s="42"/>
      <c r="B49" s="75" t="s">
        <v>44</v>
      </c>
      <c r="C49" s="76" t="s">
        <v>45</v>
      </c>
      <c r="D49" s="200"/>
      <c r="E49" s="212"/>
      <c r="F49" s="213">
        <f>F15+F23+F33+F35+F41+F45+F46</f>
        <v>0</v>
      </c>
      <c r="G49" s="213">
        <f t="shared" ref="G49" si="13">G15+G23+G33+G35+G41+G45+G46</f>
        <v>0</v>
      </c>
      <c r="H49" s="210">
        <f t="shared" ref="H49:P49" si="14">H15+H23+H33+H35+H41+H45+H46</f>
        <v>0</v>
      </c>
      <c r="I49" s="213">
        <f t="shared" si="14"/>
        <v>0</v>
      </c>
      <c r="J49" s="213">
        <f t="shared" si="14"/>
        <v>0</v>
      </c>
      <c r="K49" s="213">
        <f t="shared" si="14"/>
        <v>0</v>
      </c>
      <c r="L49" s="213">
        <f t="shared" si="14"/>
        <v>0</v>
      </c>
      <c r="M49" s="213">
        <f t="shared" si="14"/>
        <v>0</v>
      </c>
      <c r="N49" s="213">
        <f t="shared" si="14"/>
        <v>0</v>
      </c>
      <c r="O49" s="213">
        <f t="shared" si="14"/>
        <v>0</v>
      </c>
      <c r="P49" s="211">
        <f t="shared" si="14"/>
        <v>0</v>
      </c>
      <c r="Q49" s="42"/>
    </row>
    <row r="50" spans="1:17" ht="15" x14ac:dyDescent="0.2">
      <c r="A50" s="42"/>
      <c r="B50" s="214"/>
      <c r="C50" s="171"/>
      <c r="D50" s="171"/>
      <c r="E50" s="215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90"/>
    </row>
    <row r="51" spans="1:17" ht="15" x14ac:dyDescent="0.2">
      <c r="A51" s="42"/>
      <c r="B51" s="193" t="s">
        <v>46</v>
      </c>
      <c r="C51" s="194" t="s">
        <v>47</v>
      </c>
      <c r="D51" s="195"/>
      <c r="E51" s="208"/>
      <c r="F51" s="209">
        <f>IF(F48&gt;F49,F48-F49,0)</f>
        <v>0</v>
      </c>
      <c r="G51" s="209">
        <f t="shared" ref="G51:P51" si="15">IF(G48&gt;G49,G48-G49,0)</f>
        <v>0</v>
      </c>
      <c r="H51" s="210">
        <f t="shared" si="15"/>
        <v>0</v>
      </c>
      <c r="I51" s="209">
        <f t="shared" si="15"/>
        <v>0</v>
      </c>
      <c r="J51" s="209">
        <f t="shared" si="15"/>
        <v>0</v>
      </c>
      <c r="K51" s="209">
        <f t="shared" si="15"/>
        <v>0</v>
      </c>
      <c r="L51" s="209">
        <f t="shared" si="15"/>
        <v>0</v>
      </c>
      <c r="M51" s="209">
        <f t="shared" si="15"/>
        <v>0</v>
      </c>
      <c r="N51" s="209">
        <f t="shared" si="15"/>
        <v>0</v>
      </c>
      <c r="O51" s="209">
        <f t="shared" si="15"/>
        <v>0</v>
      </c>
      <c r="P51" s="211">
        <f t="shared" si="15"/>
        <v>0</v>
      </c>
      <c r="Q51" s="42"/>
    </row>
    <row r="52" spans="1:17" ht="15" x14ac:dyDescent="0.2">
      <c r="A52" s="42"/>
      <c r="B52" s="48" t="s">
        <v>46</v>
      </c>
      <c r="C52" s="216" t="s">
        <v>48</v>
      </c>
      <c r="D52" s="217"/>
      <c r="E52" s="218"/>
      <c r="F52" s="219">
        <f>IF(F49&gt;F48,F49-F48,0)</f>
        <v>0</v>
      </c>
      <c r="G52" s="220">
        <f t="shared" ref="G52:P52" si="16">IF(G49&gt;G48,G49-G48,0)</f>
        <v>0</v>
      </c>
      <c r="H52" s="221">
        <f t="shared" si="16"/>
        <v>0</v>
      </c>
      <c r="I52" s="219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2">
        <f t="shared" si="16"/>
        <v>0</v>
      </c>
      <c r="Q52" s="42"/>
    </row>
    <row r="53" spans="1:17" ht="15" x14ac:dyDescent="0.2">
      <c r="A53" s="42"/>
      <c r="B53" s="66" t="s">
        <v>49</v>
      </c>
      <c r="C53" s="206" t="s">
        <v>50</v>
      </c>
      <c r="D53" s="147"/>
      <c r="E53" s="68" t="s">
        <v>51</v>
      </c>
      <c r="F53" s="370">
        <v>0</v>
      </c>
      <c r="G53" s="131">
        <v>0</v>
      </c>
      <c r="H53" s="132">
        <v>0</v>
      </c>
      <c r="I53" s="240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2">
        <v>0</v>
      </c>
      <c r="Q53" s="42"/>
    </row>
    <row r="54" spans="1:17" ht="15.75" thickBot="1" x14ac:dyDescent="0.25">
      <c r="A54" s="42"/>
      <c r="B54" s="223" t="s">
        <v>52</v>
      </c>
      <c r="C54" s="224" t="s">
        <v>278</v>
      </c>
      <c r="D54" s="225"/>
      <c r="E54" s="226"/>
      <c r="F54" s="227">
        <f>F51-F53</f>
        <v>0</v>
      </c>
      <c r="G54" s="228">
        <f>IF(G51=0,-G52-G53,G51-G53)</f>
        <v>0</v>
      </c>
      <c r="H54" s="229">
        <f t="shared" ref="H54:P54" si="17">IF(H51=0,-H52-H53,H51-H53)</f>
        <v>0</v>
      </c>
      <c r="I54" s="228">
        <f t="shared" si="17"/>
        <v>0</v>
      </c>
      <c r="J54" s="228">
        <f t="shared" si="17"/>
        <v>0</v>
      </c>
      <c r="K54" s="228">
        <f t="shared" si="17"/>
        <v>0</v>
      </c>
      <c r="L54" s="228">
        <f t="shared" si="17"/>
        <v>0</v>
      </c>
      <c r="M54" s="228">
        <f t="shared" si="17"/>
        <v>0</v>
      </c>
      <c r="N54" s="228">
        <f t="shared" si="17"/>
        <v>0</v>
      </c>
      <c r="O54" s="228">
        <f t="shared" si="17"/>
        <v>0</v>
      </c>
      <c r="P54" s="230">
        <f t="shared" si="17"/>
        <v>0</v>
      </c>
      <c r="Q54" s="42"/>
    </row>
    <row r="55" spans="1:17" ht="15" thickTop="1" x14ac:dyDescent="0.2">
      <c r="A55" s="42"/>
      <c r="B55" s="167"/>
      <c r="C55" s="160"/>
      <c r="D55" s="160" t="s">
        <v>54</v>
      </c>
      <c r="E55" s="168" t="s">
        <v>159</v>
      </c>
      <c r="F55" s="231" t="e">
        <f>+F54/F8</f>
        <v>#DIV/0!</v>
      </c>
      <c r="G55" s="413" t="e">
        <f>+G54/G8</f>
        <v>#DIV/0!</v>
      </c>
      <c r="H55" s="414" t="e">
        <f>+H54/H8</f>
        <v>#DIV/0!</v>
      </c>
      <c r="I55" s="415" t="e">
        <f>+I54/I8</f>
        <v>#DIV/0!</v>
      </c>
      <c r="J55" s="415" t="e">
        <f t="shared" ref="J55:P55" si="18">+J54/J9</f>
        <v>#DIV/0!</v>
      </c>
      <c r="K55" s="415" t="e">
        <f t="shared" si="18"/>
        <v>#DIV/0!</v>
      </c>
      <c r="L55" s="415" t="e">
        <f t="shared" si="18"/>
        <v>#DIV/0!</v>
      </c>
      <c r="M55" s="415" t="e">
        <f t="shared" si="18"/>
        <v>#DIV/0!</v>
      </c>
      <c r="N55" s="415" t="e">
        <f t="shared" si="18"/>
        <v>#DIV/0!</v>
      </c>
      <c r="O55" s="415" t="e">
        <f t="shared" si="18"/>
        <v>#DIV/0!</v>
      </c>
      <c r="P55" s="416" t="e">
        <f t="shared" si="18"/>
        <v>#DIV/0!</v>
      </c>
      <c r="Q55" s="42"/>
    </row>
    <row r="56" spans="1:17" ht="15" customHeight="1" x14ac:dyDescent="0.2">
      <c r="A56" s="42"/>
      <c r="B56" s="57"/>
      <c r="C56" s="42"/>
      <c r="D56" s="42"/>
      <c r="E56" s="42"/>
      <c r="F56" s="232"/>
      <c r="G56" s="233"/>
      <c r="H56" s="233"/>
      <c r="I56" s="233"/>
      <c r="J56" s="233"/>
      <c r="K56" s="42"/>
      <c r="L56" s="42"/>
      <c r="M56" s="42"/>
      <c r="N56" s="42"/>
      <c r="O56" s="234"/>
      <c r="P56" s="234"/>
      <c r="Q56" s="42"/>
    </row>
    <row r="57" spans="1:17" x14ac:dyDescent="0.2">
      <c r="A57" s="42"/>
      <c r="B57" s="57"/>
      <c r="C57" s="42"/>
      <c r="D57" s="42"/>
      <c r="E57" s="42"/>
      <c r="F57" s="42"/>
      <c r="G57" s="134"/>
      <c r="H57" s="42"/>
      <c r="I57" s="42"/>
      <c r="J57" s="42"/>
      <c r="K57" s="42"/>
      <c r="L57" s="42"/>
      <c r="M57" s="42"/>
      <c r="N57" s="42"/>
      <c r="O57" s="42"/>
      <c r="P57" s="42"/>
    </row>
    <row r="58" spans="1:17" x14ac:dyDescent="0.2">
      <c r="A58" s="42"/>
      <c r="B58" s="57"/>
      <c r="C58" s="42"/>
      <c r="D58" s="42"/>
      <c r="E58" s="42"/>
      <c r="F58" s="42"/>
      <c r="G58" s="134"/>
      <c r="H58" s="42"/>
      <c r="I58" s="42"/>
      <c r="J58" s="42"/>
      <c r="K58" s="42"/>
      <c r="L58" s="42"/>
      <c r="M58" s="42"/>
      <c r="N58" s="42"/>
      <c r="O58" s="42"/>
      <c r="P58" s="42"/>
    </row>
    <row r="59" spans="1:17" x14ac:dyDescent="0.2">
      <c r="A59" s="42"/>
      <c r="B59" s="57"/>
      <c r="C59" s="42"/>
      <c r="D59" s="42"/>
      <c r="E59" s="42"/>
      <c r="F59" s="42"/>
      <c r="G59" s="134"/>
      <c r="H59" s="42"/>
      <c r="I59" s="42"/>
      <c r="J59" s="42"/>
      <c r="K59" s="42"/>
      <c r="L59" s="42"/>
      <c r="M59" s="42"/>
      <c r="N59" s="42"/>
      <c r="O59" s="42"/>
      <c r="P59" s="42"/>
    </row>
    <row r="60" spans="1:17" x14ac:dyDescent="0.2">
      <c r="A60" s="42"/>
      <c r="B60" s="57"/>
      <c r="C60" s="42"/>
      <c r="D60" s="42"/>
      <c r="E60" s="42"/>
      <c r="F60" s="42"/>
      <c r="G60" s="134"/>
      <c r="H60" s="42"/>
      <c r="I60" s="42"/>
      <c r="J60" s="42"/>
      <c r="K60" s="42"/>
      <c r="L60" s="42"/>
      <c r="M60" s="42"/>
      <c r="N60" s="42"/>
      <c r="O60" s="42"/>
      <c r="P60" s="42"/>
    </row>
    <row r="61" spans="1:17" x14ac:dyDescent="0.2">
      <c r="A61" s="42"/>
      <c r="B61" s="57"/>
      <c r="C61" s="42"/>
      <c r="D61" s="42"/>
      <c r="E61" s="42"/>
      <c r="F61" s="42"/>
      <c r="G61" s="134"/>
      <c r="H61" s="42"/>
      <c r="I61" s="42"/>
      <c r="J61" s="42"/>
      <c r="K61" s="42"/>
      <c r="L61" s="42"/>
      <c r="M61" s="42"/>
      <c r="N61" s="42"/>
      <c r="O61" s="42"/>
      <c r="P61" s="42"/>
    </row>
    <row r="62" spans="1:17" x14ac:dyDescent="0.2">
      <c r="A62" s="42"/>
      <c r="B62" s="57"/>
      <c r="C62" s="42"/>
      <c r="D62" s="42"/>
      <c r="E62" s="42"/>
      <c r="F62" s="42"/>
      <c r="G62" s="134"/>
      <c r="H62" s="42"/>
      <c r="I62" s="42"/>
      <c r="J62" s="42"/>
      <c r="K62" s="42"/>
      <c r="L62" s="42"/>
      <c r="M62" s="42"/>
      <c r="N62" s="42"/>
      <c r="O62" s="42"/>
      <c r="P62" s="42"/>
    </row>
    <row r="63" spans="1:17" x14ac:dyDescent="0.2">
      <c r="A63" s="42"/>
      <c r="B63" s="57"/>
      <c r="C63" s="42"/>
      <c r="D63" s="42"/>
      <c r="E63" s="42"/>
      <c r="F63" s="42"/>
      <c r="G63" s="134"/>
      <c r="H63" s="42"/>
      <c r="I63" s="42"/>
      <c r="J63" s="42"/>
      <c r="K63" s="42"/>
      <c r="L63" s="42"/>
      <c r="M63" s="42"/>
      <c r="N63" s="42"/>
      <c r="O63" s="42"/>
      <c r="P63" s="42"/>
    </row>
    <row r="64" spans="1:17" x14ac:dyDescent="0.2">
      <c r="A64" s="42"/>
      <c r="B64" s="57"/>
      <c r="C64" s="42"/>
      <c r="D64" s="42"/>
      <c r="E64" s="42"/>
      <c r="F64" s="42"/>
      <c r="G64" s="134"/>
      <c r="H64" s="42"/>
      <c r="I64" s="42"/>
      <c r="J64" s="42"/>
      <c r="K64" s="42"/>
      <c r="L64" s="42"/>
      <c r="M64" s="42"/>
      <c r="N64" s="42"/>
      <c r="O64" s="42"/>
      <c r="P64" s="42"/>
    </row>
    <row r="65" spans="1:16" x14ac:dyDescent="0.2">
      <c r="A65" s="42"/>
      <c r="B65" s="57"/>
      <c r="C65" s="42"/>
      <c r="D65" s="42"/>
      <c r="E65" s="42"/>
      <c r="F65" s="42"/>
      <c r="G65" s="134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2">
      <c r="A66" s="42"/>
      <c r="B66" s="57"/>
      <c r="C66" s="42"/>
      <c r="D66" s="42"/>
      <c r="E66" s="42"/>
      <c r="F66" s="42"/>
      <c r="G66" s="134"/>
      <c r="H66" s="42"/>
      <c r="I66" s="42"/>
      <c r="J66" s="42"/>
      <c r="K66" s="42"/>
      <c r="L66" s="42"/>
      <c r="M66" s="42"/>
      <c r="N66" s="42"/>
      <c r="O66" s="42"/>
      <c r="P66" s="42"/>
    </row>
    <row r="67" spans="1:16" x14ac:dyDescent="0.2">
      <c r="A67" s="42"/>
      <c r="B67" s="57"/>
      <c r="C67" s="42"/>
      <c r="D67" s="42"/>
      <c r="E67" s="42"/>
      <c r="F67" s="42"/>
      <c r="G67" s="134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2">
      <c r="A68" s="42"/>
      <c r="B68" s="57"/>
      <c r="C68" s="42"/>
      <c r="D68" s="42"/>
      <c r="E68" s="42"/>
      <c r="F68" s="42"/>
      <c r="G68" s="134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2">
      <c r="A69" s="42"/>
      <c r="B69" s="57"/>
      <c r="C69" s="42"/>
      <c r="D69" s="42"/>
      <c r="E69" s="42"/>
      <c r="F69" s="42"/>
      <c r="G69" s="134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">
      <c r="A70" s="42"/>
      <c r="B70" s="57"/>
      <c r="C70" s="42"/>
      <c r="D70" s="42"/>
      <c r="E70" s="42"/>
      <c r="F70" s="42"/>
      <c r="G70" s="134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2">
      <c r="A71" s="42"/>
      <c r="B71" s="57"/>
      <c r="C71" s="42"/>
      <c r="D71" s="42"/>
      <c r="E71" s="42"/>
      <c r="F71" s="42"/>
      <c r="G71" s="134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2">
      <c r="A72" s="42"/>
      <c r="B72" s="57"/>
      <c r="C72" s="42"/>
      <c r="D72" s="42"/>
      <c r="E72" s="42"/>
      <c r="F72" s="42"/>
      <c r="G72" s="134"/>
      <c r="H72" s="42"/>
      <c r="I72" s="42"/>
      <c r="J72" s="42"/>
      <c r="K72" s="42"/>
      <c r="L72" s="42"/>
      <c r="M72" s="42"/>
      <c r="N72" s="42"/>
      <c r="O72" s="42"/>
      <c r="P72" s="42"/>
    </row>
    <row r="73" spans="1:16" x14ac:dyDescent="0.2">
      <c r="A73" s="42"/>
      <c r="B73" s="57"/>
      <c r="C73" s="42"/>
      <c r="D73" s="42"/>
      <c r="E73" s="42"/>
      <c r="F73" s="42"/>
      <c r="G73" s="134"/>
      <c r="H73" s="42"/>
      <c r="I73" s="42"/>
      <c r="J73" s="42"/>
      <c r="K73" s="42"/>
      <c r="L73" s="42"/>
      <c r="M73" s="42"/>
      <c r="N73" s="42"/>
      <c r="O73" s="42"/>
      <c r="P73" s="42"/>
    </row>
    <row r="74" spans="1:16" x14ac:dyDescent="0.2">
      <c r="A74" s="42"/>
      <c r="B74" s="57"/>
      <c r="C74" s="42"/>
      <c r="D74" s="42"/>
      <c r="E74" s="42"/>
      <c r="F74" s="42"/>
      <c r="G74" s="134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2">
      <c r="A75" s="42"/>
      <c r="B75" s="57"/>
      <c r="C75" s="42"/>
      <c r="D75" s="42"/>
      <c r="E75" s="42"/>
      <c r="F75" s="42"/>
      <c r="G75" s="134"/>
      <c r="H75" s="42"/>
      <c r="I75" s="42"/>
      <c r="J75" s="42"/>
      <c r="K75" s="42"/>
      <c r="L75" s="42"/>
      <c r="M75" s="42"/>
      <c r="N75" s="42"/>
      <c r="O75" s="42"/>
      <c r="P75" s="42"/>
    </row>
    <row r="76" spans="1:16" x14ac:dyDescent="0.2">
      <c r="A76" s="42"/>
      <c r="B76" s="57"/>
      <c r="C76" s="42"/>
      <c r="D76" s="42"/>
      <c r="E76" s="42"/>
      <c r="F76" s="42"/>
      <c r="G76" s="134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">
      <c r="A77" s="42"/>
      <c r="B77" s="57"/>
      <c r="C77" s="42"/>
      <c r="D77" s="42"/>
      <c r="E77" s="42"/>
      <c r="F77" s="42"/>
      <c r="G77" s="134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">
      <c r="A78" s="42"/>
      <c r="B78" s="57"/>
      <c r="C78" s="42"/>
      <c r="D78" s="42"/>
      <c r="E78" s="42"/>
      <c r="F78" s="42"/>
      <c r="G78" s="134"/>
      <c r="H78" s="42"/>
      <c r="I78" s="42"/>
      <c r="J78" s="42"/>
      <c r="K78" s="42"/>
      <c r="L78" s="42"/>
      <c r="M78" s="42"/>
      <c r="N78" s="42"/>
      <c r="O78" s="42"/>
      <c r="P78" s="42"/>
    </row>
  </sheetData>
  <sheetProtection algorithmName="SHA-512" hashValue="T+yyTMws7EMi86N3lyrvO7K3hPecrAf4E5FFvc8AQaUDIH9ZA1HkHpT2kfHsSE+62SH//3YgFxyLEGcmUT2sxw==" saltValue="PlJxnL5ucvOl7V+AGrRw/g==" spinCount="100000" sheet="1" objects="1" scenarios="1"/>
  <mergeCells count="3">
    <mergeCell ref="D3:I3"/>
    <mergeCell ref="K3:M3"/>
    <mergeCell ref="A1:C1"/>
  </mergeCells>
  <dataValidations count="1">
    <dataValidation type="whole" operator="greaterThanOrEqual" allowBlank="1" showInputMessage="1" showErrorMessage="1" errorTitle="Unos mora biti pozitivan broj." error="Unos mora biti pozitivan broj." sqref="G53:P53" xr:uid="{DC25F066-207D-4749-8CF6-4E2AB22BB59C}">
      <formula1>0</formula1>
    </dataValidation>
  </dataValidations>
  <pageMargins left="0.15748031496062992" right="0.15748031496062992" top="0.19685039370078741" bottom="0.19685039370078741" header="0.51181102362204722" footer="0.51181102362204722"/>
  <pageSetup paperSize="9" scale="45" orientation="landscape" r:id="rId1"/>
  <headerFooter alignWithMargins="0"/>
  <rowBreaks count="1" manualBreakCount="1">
    <brk id="56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CC2B-B619-4B12-870C-DCBCB9B1D6A9}">
  <sheetPr>
    <pageSetUpPr fitToPage="1"/>
  </sheetPr>
  <dimension ref="A1:Q65"/>
  <sheetViews>
    <sheetView zoomScale="80" zoomScaleNormal="80" workbookViewId="0">
      <selection activeCell="J10" sqref="J10:J15"/>
    </sheetView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62.5703125" style="44" customWidth="1"/>
    <col min="5" max="5" width="29.5703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s="446" customFormat="1" x14ac:dyDescent="0.2">
      <c r="A1" s="491" t="s">
        <v>292</v>
      </c>
      <c r="B1" s="491"/>
      <c r="C1" s="491"/>
      <c r="D1" s="444"/>
      <c r="E1" s="444"/>
      <c r="F1" s="444"/>
      <c r="G1" s="445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ht="13.5" thickBot="1" x14ac:dyDescent="0.25">
      <c r="A2" s="42"/>
      <c r="B2" s="57"/>
      <c r="C2" s="42"/>
      <c r="D2" s="42"/>
      <c r="E2" s="42"/>
      <c r="F2" s="42"/>
      <c r="G2" s="134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14" customHeight="1" thickBot="1" x14ac:dyDescent="0.25">
      <c r="A3" s="42"/>
      <c r="B3" s="57"/>
      <c r="C3" s="42"/>
      <c r="D3" s="485" t="s">
        <v>287</v>
      </c>
      <c r="E3" s="486"/>
      <c r="F3" s="486"/>
      <c r="G3" s="486"/>
      <c r="H3" s="486"/>
      <c r="I3" s="487"/>
      <c r="J3" s="42"/>
      <c r="K3" s="488" t="s">
        <v>258</v>
      </c>
      <c r="L3" s="489"/>
      <c r="M3" s="490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42"/>
      <c r="B5" s="57"/>
      <c r="C5" s="42"/>
      <c r="D5" s="42"/>
      <c r="E5" s="42"/>
      <c r="F5" s="42"/>
      <c r="G5" s="134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x14ac:dyDescent="0.2">
      <c r="A6" s="42"/>
      <c r="B6" s="57"/>
      <c r="C6" s="42"/>
      <c r="D6" s="42"/>
      <c r="E6" s="42"/>
      <c r="F6" s="42"/>
      <c r="G6" s="391" t="s">
        <v>275</v>
      </c>
      <c r="H6" s="392" t="s">
        <v>274</v>
      </c>
      <c r="I6" s="392" t="s">
        <v>273</v>
      </c>
      <c r="J6" s="42"/>
      <c r="K6" s="42"/>
      <c r="L6" s="42"/>
      <c r="M6" s="42"/>
      <c r="N6" s="42"/>
      <c r="O6" s="42"/>
      <c r="P6" s="42"/>
      <c r="Q6" s="42"/>
    </row>
    <row r="7" spans="1:17" ht="15.75" thickBot="1" x14ac:dyDescent="0.25">
      <c r="A7" s="42"/>
      <c r="B7" s="45"/>
      <c r="C7" s="45" t="s">
        <v>57</v>
      </c>
      <c r="D7" s="46"/>
      <c r="E7" s="47"/>
      <c r="F7" s="384">
        <f>RDG!F7</f>
        <v>2019</v>
      </c>
      <c r="G7" s="384">
        <f>F7+1</f>
        <v>2020</v>
      </c>
      <c r="H7" s="385">
        <f>G7+1</f>
        <v>2021</v>
      </c>
      <c r="I7" s="384">
        <f>H7+1</f>
        <v>2022</v>
      </c>
      <c r="J7" s="384">
        <f>I7+1</f>
        <v>2023</v>
      </c>
      <c r="K7" s="384">
        <f t="shared" ref="K7:O7" si="0">J7+1</f>
        <v>2024</v>
      </c>
      <c r="L7" s="384">
        <f t="shared" si="0"/>
        <v>2025</v>
      </c>
      <c r="M7" s="384">
        <f t="shared" si="0"/>
        <v>2026</v>
      </c>
      <c r="N7" s="384">
        <f t="shared" si="0"/>
        <v>2027</v>
      </c>
      <c r="O7" s="384">
        <f t="shared" si="0"/>
        <v>2028</v>
      </c>
      <c r="P7" s="386">
        <f>O7+1</f>
        <v>2029</v>
      </c>
      <c r="Q7" s="42"/>
    </row>
    <row r="8" spans="1:17" ht="15" x14ac:dyDescent="0.2">
      <c r="A8" s="42"/>
      <c r="B8" s="48" t="s">
        <v>58</v>
      </c>
      <c r="C8" s="49" t="s">
        <v>59</v>
      </c>
      <c r="D8" s="50"/>
      <c r="E8" s="51"/>
      <c r="F8" s="52">
        <f>F9+F16+F27+F28+F26</f>
        <v>0</v>
      </c>
      <c r="G8" s="53">
        <f>G9+G16+G26+G27+G28</f>
        <v>0</v>
      </c>
      <c r="H8" s="54">
        <f>H9+H16+H26+H27+H28</f>
        <v>0</v>
      </c>
      <c r="I8" s="55">
        <f t="shared" ref="I8:P8" si="1">I9+I16+I26+I27+I28</f>
        <v>0</v>
      </c>
      <c r="J8" s="55">
        <f t="shared" si="1"/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 t="shared" si="1"/>
        <v>0</v>
      </c>
      <c r="P8" s="56">
        <f t="shared" si="1"/>
        <v>0</v>
      </c>
      <c r="Q8" s="42"/>
    </row>
    <row r="9" spans="1:17" s="65" customFormat="1" ht="15" x14ac:dyDescent="0.2">
      <c r="A9" s="57"/>
      <c r="B9" s="58"/>
      <c r="C9" s="59" t="s">
        <v>60</v>
      </c>
      <c r="D9" s="59" t="s">
        <v>61</v>
      </c>
      <c r="E9" s="60"/>
      <c r="F9" s="61">
        <f t="shared" ref="F9:P9" si="2">SUM(F10:F15)</f>
        <v>0</v>
      </c>
      <c r="G9" s="62">
        <f t="shared" si="2"/>
        <v>0</v>
      </c>
      <c r="H9" s="63">
        <f t="shared" si="2"/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61">
        <f t="shared" si="2"/>
        <v>0</v>
      </c>
      <c r="P9" s="64">
        <f t="shared" si="2"/>
        <v>0</v>
      </c>
      <c r="Q9" s="57"/>
    </row>
    <row r="10" spans="1:17" ht="15" x14ac:dyDescent="0.2">
      <c r="A10" s="42"/>
      <c r="B10" s="66"/>
      <c r="C10" s="67"/>
      <c r="D10" s="67" t="s">
        <v>62</v>
      </c>
      <c r="E10" s="68" t="s">
        <v>63</v>
      </c>
      <c r="F10" s="364">
        <v>0</v>
      </c>
      <c r="G10" s="117">
        <v>0</v>
      </c>
      <c r="H10" s="41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66"/>
      <c r="C11" s="67"/>
      <c r="D11" s="67" t="s">
        <v>64</v>
      </c>
      <c r="E11" s="68" t="s">
        <v>65</v>
      </c>
      <c r="F11" s="368">
        <v>0</v>
      </c>
      <c r="G11" s="117">
        <v>0</v>
      </c>
      <c r="H11" s="41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66"/>
      <c r="C12" s="67"/>
      <c r="D12" s="67" t="s">
        <v>66</v>
      </c>
      <c r="E12" s="68" t="s">
        <v>67</v>
      </c>
      <c r="F12" s="364">
        <v>0</v>
      </c>
      <c r="G12" s="117">
        <v>0</v>
      </c>
      <c r="H12" s="41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9">
        <v>0</v>
      </c>
      <c r="Q12" s="42"/>
    </row>
    <row r="13" spans="1:17" ht="15" x14ac:dyDescent="0.2">
      <c r="A13" s="42"/>
      <c r="B13" s="66"/>
      <c r="C13" s="67"/>
      <c r="D13" s="67" t="s">
        <v>68</v>
      </c>
      <c r="E13" s="68" t="s">
        <v>69</v>
      </c>
      <c r="F13" s="364">
        <v>0</v>
      </c>
      <c r="G13" s="117">
        <v>0</v>
      </c>
      <c r="H13" s="41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9">
        <v>0</v>
      </c>
      <c r="Q13" s="42"/>
    </row>
    <row r="14" spans="1:17" ht="15" x14ac:dyDescent="0.2">
      <c r="A14" s="42"/>
      <c r="B14" s="66"/>
      <c r="C14" s="67"/>
      <c r="D14" s="67" t="s">
        <v>70</v>
      </c>
      <c r="E14" s="68" t="s">
        <v>71</v>
      </c>
      <c r="F14" s="364">
        <v>0</v>
      </c>
      <c r="G14" s="117">
        <v>0</v>
      </c>
      <c r="H14" s="41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9">
        <v>0</v>
      </c>
      <c r="Q14" s="42"/>
    </row>
    <row r="15" spans="1:17" ht="15" x14ac:dyDescent="0.2">
      <c r="A15" s="42"/>
      <c r="B15" s="66"/>
      <c r="C15" s="67"/>
      <c r="D15" s="67" t="s">
        <v>72</v>
      </c>
      <c r="E15" s="68" t="s">
        <v>73</v>
      </c>
      <c r="F15" s="364">
        <v>0</v>
      </c>
      <c r="G15" s="117">
        <v>0</v>
      </c>
      <c r="H15" s="41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9">
        <v>0</v>
      </c>
      <c r="Q15" s="42"/>
    </row>
    <row r="16" spans="1:17" s="65" customFormat="1" ht="15" x14ac:dyDescent="0.2">
      <c r="A16" s="57"/>
      <c r="B16" s="58"/>
      <c r="C16" s="59" t="s">
        <v>74</v>
      </c>
      <c r="D16" s="59" t="s">
        <v>75</v>
      </c>
      <c r="E16" s="60"/>
      <c r="F16" s="61">
        <f>SUM(F17:F25)</f>
        <v>0</v>
      </c>
      <c r="G16" s="62">
        <f>SUM(G17:G25)</f>
        <v>0</v>
      </c>
      <c r="H16" s="63">
        <f>SUM(H17:H25)</f>
        <v>0</v>
      </c>
      <c r="I16" s="61">
        <f t="shared" ref="I16:P16" si="3">SUM(I17:I25)</f>
        <v>0</v>
      </c>
      <c r="J16" s="61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1">
        <f t="shared" si="3"/>
        <v>0</v>
      </c>
      <c r="O16" s="61">
        <f t="shared" si="3"/>
        <v>0</v>
      </c>
      <c r="P16" s="64">
        <f t="shared" si="3"/>
        <v>0</v>
      </c>
      <c r="Q16" s="57"/>
    </row>
    <row r="17" spans="1:17" ht="15" x14ac:dyDescent="0.2">
      <c r="A17" s="42"/>
      <c r="B17" s="66"/>
      <c r="C17" s="67"/>
      <c r="D17" s="67" t="s">
        <v>76</v>
      </c>
      <c r="E17" s="68" t="s">
        <v>77</v>
      </c>
      <c r="F17" s="364">
        <v>0</v>
      </c>
      <c r="G17" s="117">
        <v>0</v>
      </c>
      <c r="H17" s="41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Q17" s="42"/>
    </row>
    <row r="18" spans="1:17" ht="15" x14ac:dyDescent="0.2">
      <c r="A18" s="42"/>
      <c r="B18" s="66"/>
      <c r="C18" s="67"/>
      <c r="D18" s="67" t="s">
        <v>78</v>
      </c>
      <c r="E18" s="68" t="s">
        <v>79</v>
      </c>
      <c r="F18" s="364">
        <v>0</v>
      </c>
      <c r="G18" s="117">
        <v>0</v>
      </c>
      <c r="H18" s="41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9">
        <v>0</v>
      </c>
      <c r="Q18" s="42"/>
    </row>
    <row r="19" spans="1:17" ht="15" x14ac:dyDescent="0.2">
      <c r="A19" s="42"/>
      <c r="B19" s="66"/>
      <c r="C19" s="67"/>
      <c r="D19" s="67" t="s">
        <v>80</v>
      </c>
      <c r="E19" s="68" t="s">
        <v>81</v>
      </c>
      <c r="F19" s="364">
        <v>0</v>
      </c>
      <c r="G19" s="117">
        <v>0</v>
      </c>
      <c r="H19" s="41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9">
        <v>0</v>
      </c>
      <c r="Q19" s="42"/>
    </row>
    <row r="20" spans="1:17" ht="15" x14ac:dyDescent="0.2">
      <c r="A20" s="42"/>
      <c r="B20" s="66"/>
      <c r="C20" s="67"/>
      <c r="D20" s="67" t="s">
        <v>82</v>
      </c>
      <c r="E20" s="68" t="s">
        <v>83</v>
      </c>
      <c r="F20" s="364">
        <v>0</v>
      </c>
      <c r="G20" s="117">
        <v>0</v>
      </c>
      <c r="H20" s="41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9">
        <v>0</v>
      </c>
      <c r="Q20" s="42"/>
    </row>
    <row r="21" spans="1:17" ht="15" x14ac:dyDescent="0.2">
      <c r="A21" s="42"/>
      <c r="B21" s="66"/>
      <c r="C21" s="67"/>
      <c r="D21" s="67" t="s">
        <v>84</v>
      </c>
      <c r="E21" s="68" t="s">
        <v>85</v>
      </c>
      <c r="F21" s="364">
        <v>0</v>
      </c>
      <c r="G21" s="117">
        <v>0</v>
      </c>
      <c r="H21" s="41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9">
        <v>0</v>
      </c>
      <c r="Q21" s="42"/>
    </row>
    <row r="22" spans="1:17" ht="15" x14ac:dyDescent="0.2">
      <c r="A22" s="42"/>
      <c r="B22" s="66"/>
      <c r="C22" s="67"/>
      <c r="D22" s="67" t="s">
        <v>86</v>
      </c>
      <c r="E22" s="68" t="s">
        <v>87</v>
      </c>
      <c r="F22" s="364">
        <v>0</v>
      </c>
      <c r="G22" s="117">
        <v>0</v>
      </c>
      <c r="H22" s="41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9">
        <v>0</v>
      </c>
      <c r="Q22" s="42"/>
    </row>
    <row r="23" spans="1:17" ht="15" x14ac:dyDescent="0.2">
      <c r="A23" s="42"/>
      <c r="B23" s="66"/>
      <c r="C23" s="67"/>
      <c r="D23" s="67" t="s">
        <v>88</v>
      </c>
      <c r="E23" s="68" t="s">
        <v>89</v>
      </c>
      <c r="F23" s="364">
        <v>0</v>
      </c>
      <c r="G23" s="117">
        <v>0</v>
      </c>
      <c r="H23" s="41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9">
        <v>0</v>
      </c>
      <c r="Q23" s="42"/>
    </row>
    <row r="24" spans="1:17" ht="15" x14ac:dyDescent="0.2">
      <c r="A24" s="42"/>
      <c r="B24" s="66"/>
      <c r="C24" s="67"/>
      <c r="D24" s="67" t="s">
        <v>90</v>
      </c>
      <c r="E24" s="68" t="s">
        <v>91</v>
      </c>
      <c r="F24" s="364">
        <v>0</v>
      </c>
      <c r="G24" s="117">
        <v>0</v>
      </c>
      <c r="H24" s="41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ht="15" x14ac:dyDescent="0.2">
      <c r="A25" s="42"/>
      <c r="B25" s="66"/>
      <c r="C25" s="67"/>
      <c r="D25" s="67" t="s">
        <v>92</v>
      </c>
      <c r="E25" s="68" t="s">
        <v>93</v>
      </c>
      <c r="F25" s="364">
        <v>0</v>
      </c>
      <c r="G25" s="117">
        <v>0</v>
      </c>
      <c r="H25" s="41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9">
        <v>0</v>
      </c>
      <c r="Q25" s="42"/>
    </row>
    <row r="26" spans="1:17" s="65" customFormat="1" ht="15" x14ac:dyDescent="0.2">
      <c r="A26" s="57"/>
      <c r="B26" s="58"/>
      <c r="C26" s="59" t="s">
        <v>94</v>
      </c>
      <c r="D26" s="59" t="s">
        <v>95</v>
      </c>
      <c r="E26" s="69" t="s">
        <v>96</v>
      </c>
      <c r="F26" s="387">
        <v>0</v>
      </c>
      <c r="G26" s="120">
        <v>0</v>
      </c>
      <c r="H26" s="121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3">
        <v>0</v>
      </c>
      <c r="Q26" s="57"/>
    </row>
    <row r="27" spans="1:17" s="65" customFormat="1" ht="15" x14ac:dyDescent="0.2">
      <c r="A27" s="57"/>
      <c r="B27" s="58"/>
      <c r="C27" s="59" t="s">
        <v>97</v>
      </c>
      <c r="D27" s="59" t="s">
        <v>98</v>
      </c>
      <c r="E27" s="69" t="s">
        <v>99</v>
      </c>
      <c r="F27" s="387">
        <v>0</v>
      </c>
      <c r="G27" s="120">
        <v>0</v>
      </c>
      <c r="H27" s="121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3">
        <v>0</v>
      </c>
      <c r="Q27" s="57"/>
    </row>
    <row r="28" spans="1:17" s="65" customFormat="1" ht="15" x14ac:dyDescent="0.2">
      <c r="A28" s="57"/>
      <c r="B28" s="58"/>
      <c r="C28" s="59" t="s">
        <v>100</v>
      </c>
      <c r="D28" s="59" t="s">
        <v>101</v>
      </c>
      <c r="E28" s="69" t="s">
        <v>102</v>
      </c>
      <c r="F28" s="388">
        <v>0</v>
      </c>
      <c r="G28" s="124">
        <v>0</v>
      </c>
      <c r="H28" s="125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7">
        <v>0</v>
      </c>
      <c r="Q28" s="57"/>
    </row>
    <row r="29" spans="1:17" ht="15" x14ac:dyDescent="0.2">
      <c r="A29" s="42"/>
      <c r="B29" s="48" t="s">
        <v>103</v>
      </c>
      <c r="C29" s="49" t="s">
        <v>104</v>
      </c>
      <c r="D29" s="50"/>
      <c r="E29" s="70" t="s">
        <v>267</v>
      </c>
      <c r="F29" s="52">
        <f>SUM(F30:F34)</f>
        <v>0</v>
      </c>
      <c r="G29" s="359">
        <v>0</v>
      </c>
      <c r="H29" s="360">
        <v>0</v>
      </c>
      <c r="I29" s="382">
        <v>0</v>
      </c>
      <c r="J29" s="382">
        <v>0</v>
      </c>
      <c r="K29" s="382">
        <v>0</v>
      </c>
      <c r="L29" s="382">
        <v>0</v>
      </c>
      <c r="M29" s="382">
        <v>0</v>
      </c>
      <c r="N29" s="382">
        <v>0</v>
      </c>
      <c r="O29" s="382">
        <v>0</v>
      </c>
      <c r="P29" s="383">
        <v>0</v>
      </c>
      <c r="Q29" s="42"/>
    </row>
    <row r="30" spans="1:17" s="73" customFormat="1" ht="14.25" x14ac:dyDescent="0.2">
      <c r="A30" s="71"/>
      <c r="B30" s="72"/>
      <c r="C30" s="67" t="s">
        <v>60</v>
      </c>
      <c r="D30" s="67" t="s">
        <v>105</v>
      </c>
      <c r="E30" s="68" t="s">
        <v>106</v>
      </c>
      <c r="F30" s="389">
        <v>0</v>
      </c>
      <c r="G30" s="117">
        <v>0</v>
      </c>
      <c r="H30" s="41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9">
        <v>0</v>
      </c>
      <c r="Q30" s="71"/>
    </row>
    <row r="31" spans="1:17" s="73" customFormat="1" ht="14.25" x14ac:dyDescent="0.2">
      <c r="A31" s="71"/>
      <c r="B31" s="72"/>
      <c r="C31" s="67" t="s">
        <v>74</v>
      </c>
      <c r="D31" s="67" t="s">
        <v>107</v>
      </c>
      <c r="E31" s="68" t="s">
        <v>108</v>
      </c>
      <c r="F31" s="389">
        <v>0</v>
      </c>
      <c r="G31" s="117">
        <v>0</v>
      </c>
      <c r="H31" s="41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9">
        <v>0</v>
      </c>
      <c r="Q31" s="71"/>
    </row>
    <row r="32" spans="1:17" s="73" customFormat="1" ht="14.25" x14ac:dyDescent="0.2">
      <c r="A32" s="71"/>
      <c r="B32" s="72"/>
      <c r="C32" s="67" t="s">
        <v>94</v>
      </c>
      <c r="D32" s="67" t="s">
        <v>109</v>
      </c>
      <c r="E32" s="68" t="s">
        <v>159</v>
      </c>
      <c r="F32" s="364">
        <v>0</v>
      </c>
      <c r="G32" s="355">
        <f>G29-G30-G31-G33-G34</f>
        <v>0</v>
      </c>
      <c r="H32" s="356">
        <f>H29-H30-H31-H33-H34</f>
        <v>0</v>
      </c>
      <c r="I32" s="145">
        <f t="shared" ref="I32:P32" si="4">I29-I30-I31-I33-I34</f>
        <v>0</v>
      </c>
      <c r="J32" s="145">
        <f t="shared" si="4"/>
        <v>0</v>
      </c>
      <c r="K32" s="145">
        <f t="shared" si="4"/>
        <v>0</v>
      </c>
      <c r="L32" s="145">
        <f t="shared" si="4"/>
        <v>0</v>
      </c>
      <c r="M32" s="145">
        <f t="shared" si="4"/>
        <v>0</v>
      </c>
      <c r="N32" s="145">
        <f t="shared" si="4"/>
        <v>0</v>
      </c>
      <c r="O32" s="145">
        <f t="shared" si="4"/>
        <v>0</v>
      </c>
      <c r="P32" s="146">
        <f t="shared" si="4"/>
        <v>0</v>
      </c>
      <c r="Q32" s="71"/>
    </row>
    <row r="33" spans="1:17" s="73" customFormat="1" ht="14.25" x14ac:dyDescent="0.2">
      <c r="A33" s="71"/>
      <c r="B33" s="72"/>
      <c r="C33" s="67" t="s">
        <v>97</v>
      </c>
      <c r="D33" s="67" t="s">
        <v>95</v>
      </c>
      <c r="E33" s="68" t="s">
        <v>110</v>
      </c>
      <c r="F33" s="389">
        <v>0</v>
      </c>
      <c r="G33" s="117">
        <v>0</v>
      </c>
      <c r="H33" s="41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9">
        <v>0</v>
      </c>
      <c r="Q33" s="71"/>
    </row>
    <row r="34" spans="1:17" s="73" customFormat="1" ht="14.25" x14ac:dyDescent="0.2">
      <c r="A34" s="71"/>
      <c r="B34" s="72"/>
      <c r="C34" s="67" t="s">
        <v>100</v>
      </c>
      <c r="D34" s="67" t="s">
        <v>111</v>
      </c>
      <c r="E34" s="68" t="s">
        <v>112</v>
      </c>
      <c r="F34" s="389">
        <v>0</v>
      </c>
      <c r="G34" s="128">
        <v>0</v>
      </c>
      <c r="H34" s="129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9">
        <v>0</v>
      </c>
      <c r="Q34" s="71"/>
    </row>
    <row r="35" spans="1:17" s="65" customFormat="1" ht="15" x14ac:dyDescent="0.2">
      <c r="A35" s="57"/>
      <c r="B35" s="48" t="s">
        <v>113</v>
      </c>
      <c r="C35" s="49" t="s">
        <v>114</v>
      </c>
      <c r="D35" s="49"/>
      <c r="E35" s="74" t="s">
        <v>115</v>
      </c>
      <c r="F35" s="387">
        <v>0</v>
      </c>
      <c r="G35" s="359">
        <v>0</v>
      </c>
      <c r="H35" s="360">
        <v>0</v>
      </c>
      <c r="I35" s="382">
        <v>0</v>
      </c>
      <c r="J35" s="382">
        <v>0</v>
      </c>
      <c r="K35" s="382">
        <v>0</v>
      </c>
      <c r="L35" s="382">
        <v>0</v>
      </c>
      <c r="M35" s="382">
        <v>0</v>
      </c>
      <c r="N35" s="382">
        <v>0</v>
      </c>
      <c r="O35" s="382">
        <v>0</v>
      </c>
      <c r="P35" s="383">
        <v>0</v>
      </c>
      <c r="Q35" s="57"/>
    </row>
    <row r="36" spans="1:17" s="65" customFormat="1" ht="15" x14ac:dyDescent="0.2">
      <c r="A36" s="57"/>
      <c r="B36" s="75" t="s">
        <v>116</v>
      </c>
      <c r="C36" s="76" t="s">
        <v>117</v>
      </c>
      <c r="D36" s="76"/>
      <c r="E36" s="77" t="s">
        <v>118</v>
      </c>
      <c r="F36" s="388">
        <v>0</v>
      </c>
      <c r="G36" s="359">
        <v>0</v>
      </c>
      <c r="H36" s="360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0</v>
      </c>
      <c r="O36" s="382">
        <v>0</v>
      </c>
      <c r="P36" s="383">
        <v>0</v>
      </c>
      <c r="Q36" s="57"/>
    </row>
    <row r="37" spans="1:17" ht="15.75" thickBot="1" x14ac:dyDescent="0.25">
      <c r="A37" s="42"/>
      <c r="B37" s="78" t="s">
        <v>119</v>
      </c>
      <c r="C37" s="79" t="s">
        <v>120</v>
      </c>
      <c r="D37" s="80"/>
      <c r="E37" s="81"/>
      <c r="F37" s="82">
        <f>F8+F29+F35+F36</f>
        <v>0</v>
      </c>
      <c r="G37" s="82">
        <f>G8+G29+G35+G36</f>
        <v>0</v>
      </c>
      <c r="H37" s="83">
        <f>H8+H29+H35+H36</f>
        <v>0</v>
      </c>
      <c r="I37" s="82">
        <f t="shared" ref="I37:P37" si="5">I8+I29+I35+I36</f>
        <v>0</v>
      </c>
      <c r="J37" s="82">
        <f t="shared" si="5"/>
        <v>0</v>
      </c>
      <c r="K37" s="82">
        <f t="shared" si="5"/>
        <v>0</v>
      </c>
      <c r="L37" s="82">
        <f t="shared" si="5"/>
        <v>0</v>
      </c>
      <c r="M37" s="82">
        <f t="shared" si="5"/>
        <v>0</v>
      </c>
      <c r="N37" s="82">
        <f t="shared" si="5"/>
        <v>0</v>
      </c>
      <c r="O37" s="82">
        <f t="shared" si="5"/>
        <v>0</v>
      </c>
      <c r="P37" s="84">
        <f t="shared" si="5"/>
        <v>0</v>
      </c>
      <c r="Q37" s="42"/>
    </row>
    <row r="38" spans="1:17" ht="15.75" thickTop="1" x14ac:dyDescent="0.2">
      <c r="A38" s="42"/>
      <c r="B38" s="85"/>
      <c r="C38" s="86"/>
      <c r="D38" s="87"/>
      <c r="E38" s="43"/>
      <c r="F38" s="88"/>
      <c r="G38" s="89"/>
      <c r="H38" s="89"/>
      <c r="I38" s="88"/>
      <c r="J38" s="89"/>
      <c r="K38" s="89"/>
      <c r="L38" s="89"/>
      <c r="M38" s="89"/>
      <c r="N38" s="89"/>
      <c r="O38" s="89"/>
      <c r="P38" s="88"/>
      <c r="Q38" s="90"/>
    </row>
    <row r="39" spans="1:17" ht="15" x14ac:dyDescent="0.2">
      <c r="A39" s="42"/>
      <c r="B39" s="85"/>
      <c r="C39" s="86"/>
      <c r="D39" s="87"/>
      <c r="E39" s="43"/>
      <c r="F39" s="91"/>
      <c r="G39" s="391" t="s">
        <v>275</v>
      </c>
      <c r="H39" s="392" t="s">
        <v>274</v>
      </c>
      <c r="I39" s="392" t="s">
        <v>273</v>
      </c>
      <c r="J39" s="89"/>
      <c r="K39" s="89"/>
      <c r="L39" s="89"/>
      <c r="M39" s="89"/>
      <c r="N39" s="89"/>
      <c r="O39" s="89"/>
      <c r="P39" s="91"/>
      <c r="Q39" s="90"/>
    </row>
    <row r="40" spans="1:17" ht="15.75" thickBot="1" x14ac:dyDescent="0.25">
      <c r="A40" s="42"/>
      <c r="B40" s="45"/>
      <c r="C40" s="45" t="s">
        <v>121</v>
      </c>
      <c r="D40" s="45"/>
      <c r="E40" s="92"/>
      <c r="F40" s="384">
        <f t="shared" ref="F40:P40" si="6">F7</f>
        <v>2019</v>
      </c>
      <c r="G40" s="384">
        <f t="shared" si="6"/>
        <v>2020</v>
      </c>
      <c r="H40" s="385">
        <f t="shared" si="6"/>
        <v>2021</v>
      </c>
      <c r="I40" s="384">
        <f t="shared" si="6"/>
        <v>2022</v>
      </c>
      <c r="J40" s="384">
        <f t="shared" si="6"/>
        <v>2023</v>
      </c>
      <c r="K40" s="384">
        <f t="shared" si="6"/>
        <v>2024</v>
      </c>
      <c r="L40" s="384">
        <f t="shared" si="6"/>
        <v>2025</v>
      </c>
      <c r="M40" s="384">
        <f t="shared" si="6"/>
        <v>2026</v>
      </c>
      <c r="N40" s="384">
        <f t="shared" si="6"/>
        <v>2027</v>
      </c>
      <c r="O40" s="384">
        <f t="shared" si="6"/>
        <v>2028</v>
      </c>
      <c r="P40" s="386">
        <f t="shared" si="6"/>
        <v>2029</v>
      </c>
      <c r="Q40" s="42"/>
    </row>
    <row r="41" spans="1:17" ht="15.75" thickBot="1" x14ac:dyDescent="0.25">
      <c r="A41" s="42"/>
      <c r="B41" s="93" t="s">
        <v>122</v>
      </c>
      <c r="C41" s="94" t="s">
        <v>123</v>
      </c>
      <c r="D41" s="95"/>
      <c r="E41" s="96"/>
      <c r="F41" s="97">
        <f>SUM(F42:F48)</f>
        <v>0</v>
      </c>
      <c r="G41" s="98">
        <f>G42+G43+G44+G45-G46+G47-G48</f>
        <v>0</v>
      </c>
      <c r="H41" s="99">
        <f>H42+H43+H44+H45-H46+H47-H48</f>
        <v>0</v>
      </c>
      <c r="I41" s="97">
        <f t="shared" ref="I41:P41" si="7">I42+I43+I44+I45-I46+I47-I48</f>
        <v>0</v>
      </c>
      <c r="J41" s="98">
        <f t="shared" si="7"/>
        <v>0</v>
      </c>
      <c r="K41" s="98">
        <f t="shared" si="7"/>
        <v>0</v>
      </c>
      <c r="L41" s="98">
        <f t="shared" si="7"/>
        <v>0</v>
      </c>
      <c r="M41" s="98">
        <f t="shared" si="7"/>
        <v>0</v>
      </c>
      <c r="N41" s="98">
        <f t="shared" si="7"/>
        <v>0</v>
      </c>
      <c r="O41" s="98">
        <f t="shared" si="7"/>
        <v>0</v>
      </c>
      <c r="P41" s="100">
        <f t="shared" si="7"/>
        <v>0</v>
      </c>
      <c r="Q41" s="42"/>
    </row>
    <row r="42" spans="1:17" ht="15" x14ac:dyDescent="0.2">
      <c r="A42" s="42"/>
      <c r="B42" s="66"/>
      <c r="C42" s="67" t="s">
        <v>60</v>
      </c>
      <c r="D42" s="67" t="s">
        <v>124</v>
      </c>
      <c r="E42" s="68" t="s">
        <v>125</v>
      </c>
      <c r="F42" s="364">
        <v>0</v>
      </c>
      <c r="G42" s="117">
        <v>0</v>
      </c>
      <c r="H42" s="41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9">
        <v>0</v>
      </c>
      <c r="Q42" s="42"/>
    </row>
    <row r="43" spans="1:17" ht="15" x14ac:dyDescent="0.2">
      <c r="A43" s="42"/>
      <c r="B43" s="66"/>
      <c r="C43" s="67" t="s">
        <v>126</v>
      </c>
      <c r="D43" s="67" t="s">
        <v>127</v>
      </c>
      <c r="E43" s="68" t="s">
        <v>128</v>
      </c>
      <c r="F43" s="389">
        <v>0</v>
      </c>
      <c r="G43" s="128">
        <v>0</v>
      </c>
      <c r="H43" s="129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9">
        <v>0</v>
      </c>
      <c r="Q43" s="42"/>
    </row>
    <row r="44" spans="1:17" ht="15" x14ac:dyDescent="0.2">
      <c r="A44" s="42"/>
      <c r="B44" s="66"/>
      <c r="C44" s="67" t="s">
        <v>74</v>
      </c>
      <c r="D44" s="67" t="s">
        <v>272</v>
      </c>
      <c r="E44" s="68" t="s">
        <v>162</v>
      </c>
      <c r="F44" s="389">
        <v>0</v>
      </c>
      <c r="G44" s="117">
        <v>0</v>
      </c>
      <c r="H44" s="41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9">
        <v>0</v>
      </c>
      <c r="Q44" s="42"/>
    </row>
    <row r="45" spans="1:17" ht="15" x14ac:dyDescent="0.2">
      <c r="A45" s="42"/>
      <c r="B45" s="66"/>
      <c r="C45" s="67" t="s">
        <v>94</v>
      </c>
      <c r="D45" s="67" t="s">
        <v>129</v>
      </c>
      <c r="E45" s="68" t="s">
        <v>130</v>
      </c>
      <c r="F45" s="389">
        <v>0</v>
      </c>
      <c r="G45" s="128">
        <v>0</v>
      </c>
      <c r="H45" s="129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9">
        <v>0</v>
      </c>
      <c r="Q45" s="42"/>
    </row>
    <row r="46" spans="1:17" ht="15" x14ac:dyDescent="0.2">
      <c r="A46" s="42"/>
      <c r="B46" s="66"/>
      <c r="C46" s="67" t="s">
        <v>97</v>
      </c>
      <c r="D46" s="67" t="s">
        <v>131</v>
      </c>
      <c r="E46" s="68" t="s">
        <v>132</v>
      </c>
      <c r="F46" s="389">
        <v>0</v>
      </c>
      <c r="G46" s="128">
        <v>0</v>
      </c>
      <c r="H46" s="129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9">
        <v>0</v>
      </c>
      <c r="Q46" s="42"/>
    </row>
    <row r="47" spans="1:17" ht="15" x14ac:dyDescent="0.2">
      <c r="A47" s="42"/>
      <c r="B47" s="66"/>
      <c r="C47" s="67" t="s">
        <v>100</v>
      </c>
      <c r="D47" s="67" t="s">
        <v>133</v>
      </c>
      <c r="E47" s="68" t="s">
        <v>134</v>
      </c>
      <c r="F47" s="364">
        <v>0</v>
      </c>
      <c r="G47" s="355">
        <f>IF(RDG!G54&lt;0,0,RDG!G54)</f>
        <v>0</v>
      </c>
      <c r="H47" s="356">
        <f>IF(RDG!H54&lt;0,0,RDG!H54)</f>
        <v>0</v>
      </c>
      <c r="I47" s="145">
        <f>IF(RDG!I54&lt;0,0,RDG!I54)</f>
        <v>0</v>
      </c>
      <c r="J47" s="145">
        <f>IF(RDG!J54&lt;0,0,RDG!J54)</f>
        <v>0</v>
      </c>
      <c r="K47" s="145">
        <f>IF(RDG!K54&lt;0,0,RDG!K54)</f>
        <v>0</v>
      </c>
      <c r="L47" s="145">
        <f>IF(RDG!L54&lt;0,0,RDG!L54)</f>
        <v>0</v>
      </c>
      <c r="M47" s="145">
        <f>IF(RDG!M54&lt;0,0,RDG!M54)</f>
        <v>0</v>
      </c>
      <c r="N47" s="145">
        <f>IF(RDG!N54&lt;0,0,RDG!N54)</f>
        <v>0</v>
      </c>
      <c r="O47" s="145">
        <f>IF(RDG!O54&lt;0,0,RDG!O54)</f>
        <v>0</v>
      </c>
      <c r="P47" s="146">
        <f>IF(RDG!P54&lt;0,0,RDG!P54)</f>
        <v>0</v>
      </c>
      <c r="Q47" s="42"/>
    </row>
    <row r="48" spans="1:17" ht="15" x14ac:dyDescent="0.2">
      <c r="A48" s="42"/>
      <c r="B48" s="66"/>
      <c r="C48" s="67" t="s">
        <v>135</v>
      </c>
      <c r="D48" s="67" t="s">
        <v>136</v>
      </c>
      <c r="E48" s="68" t="s">
        <v>137</v>
      </c>
      <c r="F48" s="364">
        <v>0</v>
      </c>
      <c r="G48" s="355">
        <f>-IF(RDG!G54&lt;0,RDG!G54,0)</f>
        <v>0</v>
      </c>
      <c r="H48" s="356">
        <f>-IF(RDG!H54&lt;0,RDG!H54,0)</f>
        <v>0</v>
      </c>
      <c r="I48" s="145">
        <f>-IF(RDG!I54&lt;0,RDG!I54,0)</f>
        <v>0</v>
      </c>
      <c r="J48" s="145">
        <f>-IF(RDG!J54&lt;0,RDG!J54,0)</f>
        <v>0</v>
      </c>
      <c r="K48" s="145">
        <f>-IF(RDG!K54&lt;0,RDG!K54,0)</f>
        <v>0</v>
      </c>
      <c r="L48" s="145">
        <f>-IF(RDG!L54&lt;0,RDG!L54,0)</f>
        <v>0</v>
      </c>
      <c r="M48" s="145">
        <f>-IF(RDG!M54&lt;0,RDG!M54,0)</f>
        <v>0</v>
      </c>
      <c r="N48" s="145">
        <f>-IF(RDG!N54&lt;0,RDG!N54,0)</f>
        <v>0</v>
      </c>
      <c r="O48" s="145">
        <f>-IF(RDG!O54&lt;0,RDG!O54,0)</f>
        <v>0</v>
      </c>
      <c r="P48" s="146">
        <f>-IF(RDG!P54&lt;0,RDG!P54,0)</f>
        <v>0</v>
      </c>
      <c r="Q48" s="42"/>
    </row>
    <row r="49" spans="1:17" s="65" customFormat="1" ht="15" x14ac:dyDescent="0.2">
      <c r="A49" s="57"/>
      <c r="B49" s="93" t="s">
        <v>138</v>
      </c>
      <c r="C49" s="94" t="s">
        <v>139</v>
      </c>
      <c r="D49" s="94"/>
      <c r="E49" s="101" t="s">
        <v>140</v>
      </c>
      <c r="F49" s="387">
        <v>0</v>
      </c>
      <c r="G49" s="359">
        <v>0</v>
      </c>
      <c r="H49" s="360">
        <v>0</v>
      </c>
      <c r="I49" s="382">
        <v>0</v>
      </c>
      <c r="J49" s="382">
        <v>0</v>
      </c>
      <c r="K49" s="382">
        <v>0</v>
      </c>
      <c r="L49" s="382">
        <v>0</v>
      </c>
      <c r="M49" s="382">
        <v>0</v>
      </c>
      <c r="N49" s="382">
        <v>0</v>
      </c>
      <c r="O49" s="382">
        <v>0</v>
      </c>
      <c r="P49" s="383">
        <v>0</v>
      </c>
      <c r="Q49" s="57"/>
    </row>
    <row r="50" spans="1:17" ht="15" x14ac:dyDescent="0.2">
      <c r="A50" s="42"/>
      <c r="B50" s="93" t="s">
        <v>141</v>
      </c>
      <c r="C50" s="94" t="s">
        <v>142</v>
      </c>
      <c r="D50" s="95"/>
      <c r="E50" s="101" t="s">
        <v>269</v>
      </c>
      <c r="F50" s="102">
        <f t="shared" ref="F50" si="8">SUM(F51:F52)</f>
        <v>0</v>
      </c>
      <c r="G50" s="359">
        <v>0</v>
      </c>
      <c r="H50" s="360">
        <v>0</v>
      </c>
      <c r="I50" s="382">
        <v>0</v>
      </c>
      <c r="J50" s="382">
        <v>0</v>
      </c>
      <c r="K50" s="382">
        <v>0</v>
      </c>
      <c r="L50" s="382">
        <v>0</v>
      </c>
      <c r="M50" s="382">
        <v>0</v>
      </c>
      <c r="N50" s="382">
        <v>0</v>
      </c>
      <c r="O50" s="382">
        <v>0</v>
      </c>
      <c r="P50" s="383">
        <v>0</v>
      </c>
      <c r="Q50" s="42"/>
    </row>
    <row r="51" spans="1:17" ht="15" x14ac:dyDescent="0.2">
      <c r="A51" s="42"/>
      <c r="B51" s="66"/>
      <c r="C51" s="67" t="s">
        <v>60</v>
      </c>
      <c r="D51" s="67" t="s">
        <v>143</v>
      </c>
      <c r="E51" s="68" t="s">
        <v>144</v>
      </c>
      <c r="F51" s="364">
        <v>0</v>
      </c>
      <c r="G51" s="117">
        <v>0</v>
      </c>
      <c r="H51" s="41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9">
        <v>0</v>
      </c>
      <c r="Q51" s="42"/>
    </row>
    <row r="52" spans="1:17" ht="15" x14ac:dyDescent="0.2">
      <c r="A52" s="42"/>
      <c r="B52" s="66"/>
      <c r="C52" s="67" t="s">
        <v>74</v>
      </c>
      <c r="D52" s="67" t="s">
        <v>270</v>
      </c>
      <c r="E52" s="68" t="s">
        <v>159</v>
      </c>
      <c r="F52" s="364">
        <v>0</v>
      </c>
      <c r="G52" s="355">
        <f>G50-G51</f>
        <v>0</v>
      </c>
      <c r="H52" s="356">
        <f>H50-H51</f>
        <v>0</v>
      </c>
      <c r="I52" s="145">
        <f t="shared" ref="I52:P52" si="9">I50-I51</f>
        <v>0</v>
      </c>
      <c r="J52" s="145">
        <f t="shared" si="9"/>
        <v>0</v>
      </c>
      <c r="K52" s="145">
        <f t="shared" si="9"/>
        <v>0</v>
      </c>
      <c r="L52" s="145">
        <f t="shared" si="9"/>
        <v>0</v>
      </c>
      <c r="M52" s="145">
        <f t="shared" si="9"/>
        <v>0</v>
      </c>
      <c r="N52" s="145">
        <f t="shared" si="9"/>
        <v>0</v>
      </c>
      <c r="O52" s="145">
        <f t="shared" si="9"/>
        <v>0</v>
      </c>
      <c r="P52" s="146">
        <f t="shared" si="9"/>
        <v>0</v>
      </c>
      <c r="Q52" s="42"/>
    </row>
    <row r="53" spans="1:17" ht="15" x14ac:dyDescent="0.2">
      <c r="A53" s="42"/>
      <c r="B53" s="93" t="s">
        <v>0</v>
      </c>
      <c r="C53" s="94" t="s">
        <v>145</v>
      </c>
      <c r="D53" s="95"/>
      <c r="E53" s="101" t="s">
        <v>268</v>
      </c>
      <c r="F53" s="103">
        <f t="shared" ref="F53" si="10">+SUM(F54:F58)</f>
        <v>0</v>
      </c>
      <c r="G53" s="359">
        <v>0</v>
      </c>
      <c r="H53" s="360">
        <v>0</v>
      </c>
      <c r="I53" s="382">
        <v>0</v>
      </c>
      <c r="J53" s="382">
        <v>0</v>
      </c>
      <c r="K53" s="382">
        <v>0</v>
      </c>
      <c r="L53" s="382">
        <v>0</v>
      </c>
      <c r="M53" s="382">
        <v>0</v>
      </c>
      <c r="N53" s="382">
        <v>0</v>
      </c>
      <c r="O53" s="382">
        <v>0</v>
      </c>
      <c r="P53" s="383">
        <v>0</v>
      </c>
      <c r="Q53" s="42"/>
    </row>
    <row r="54" spans="1:17" ht="15" x14ac:dyDescent="0.2">
      <c r="A54" s="42"/>
      <c r="B54" s="66"/>
      <c r="C54" s="67" t="s">
        <v>60</v>
      </c>
      <c r="D54" s="67" t="s">
        <v>146</v>
      </c>
      <c r="E54" s="68" t="s">
        <v>147</v>
      </c>
      <c r="F54" s="364">
        <v>0</v>
      </c>
      <c r="G54" s="117">
        <v>0</v>
      </c>
      <c r="H54" s="41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9">
        <v>0</v>
      </c>
      <c r="Q54" s="42"/>
    </row>
    <row r="55" spans="1:17" ht="15" x14ac:dyDescent="0.2">
      <c r="A55" s="42"/>
      <c r="B55" s="66"/>
      <c r="C55" s="67" t="s">
        <v>74</v>
      </c>
      <c r="D55" s="67" t="s">
        <v>148</v>
      </c>
      <c r="E55" s="68" t="s">
        <v>149</v>
      </c>
      <c r="F55" s="389">
        <v>0</v>
      </c>
      <c r="G55" s="117">
        <v>0</v>
      </c>
      <c r="H55" s="41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9">
        <v>0</v>
      </c>
      <c r="Q55" s="42"/>
    </row>
    <row r="56" spans="1:17" ht="15" x14ac:dyDescent="0.2">
      <c r="A56" s="42"/>
      <c r="B56" s="66"/>
      <c r="C56" s="67" t="s">
        <v>94</v>
      </c>
      <c r="D56" s="67" t="s">
        <v>150</v>
      </c>
      <c r="E56" s="68" t="s">
        <v>151</v>
      </c>
      <c r="F56" s="389">
        <v>0</v>
      </c>
      <c r="G56" s="117">
        <v>0</v>
      </c>
      <c r="H56" s="41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9">
        <v>0</v>
      </c>
      <c r="Q56" s="42"/>
    </row>
    <row r="57" spans="1:17" ht="15" x14ac:dyDescent="0.2">
      <c r="A57" s="42"/>
      <c r="B57" s="66"/>
      <c r="C57" s="67" t="s">
        <v>97</v>
      </c>
      <c r="D57" s="67" t="s">
        <v>152</v>
      </c>
      <c r="E57" s="68" t="s">
        <v>153</v>
      </c>
      <c r="F57" s="389">
        <v>0</v>
      </c>
      <c r="G57" s="117">
        <v>0</v>
      </c>
      <c r="H57" s="41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9">
        <v>0</v>
      </c>
      <c r="Q57" s="42"/>
    </row>
    <row r="58" spans="1:17" ht="15" x14ac:dyDescent="0.2">
      <c r="A58" s="42"/>
      <c r="B58" s="66"/>
      <c r="C58" s="67" t="s">
        <v>100</v>
      </c>
      <c r="D58" s="67" t="s">
        <v>270</v>
      </c>
      <c r="E58" s="68" t="s">
        <v>159</v>
      </c>
      <c r="F58" s="370">
        <v>0</v>
      </c>
      <c r="G58" s="357">
        <f>G53-SUM(G54:G57)</f>
        <v>0</v>
      </c>
      <c r="H58" s="358">
        <f>H53-SUM(H54:H57)</f>
        <v>0</v>
      </c>
      <c r="I58" s="145">
        <f t="shared" ref="I58:P58" si="11">I53-SUM(I54:I57)</f>
        <v>0</v>
      </c>
      <c r="J58" s="145">
        <f t="shared" si="11"/>
        <v>0</v>
      </c>
      <c r="K58" s="145">
        <f t="shared" si="11"/>
        <v>0</v>
      </c>
      <c r="L58" s="145">
        <f t="shared" si="11"/>
        <v>0</v>
      </c>
      <c r="M58" s="145">
        <f t="shared" si="11"/>
        <v>0</v>
      </c>
      <c r="N58" s="145">
        <f t="shared" si="11"/>
        <v>0</v>
      </c>
      <c r="O58" s="145">
        <f t="shared" si="11"/>
        <v>0</v>
      </c>
      <c r="P58" s="146">
        <f t="shared" si="11"/>
        <v>0</v>
      </c>
      <c r="Q58" s="42"/>
    </row>
    <row r="59" spans="1:17" s="65" customFormat="1" ht="15" x14ac:dyDescent="0.2">
      <c r="A59" s="57"/>
      <c r="B59" s="104" t="s">
        <v>154</v>
      </c>
      <c r="C59" s="105" t="s">
        <v>155</v>
      </c>
      <c r="D59" s="105"/>
      <c r="E59" s="106" t="s">
        <v>156</v>
      </c>
      <c r="F59" s="390">
        <v>0</v>
      </c>
      <c r="G59" s="359">
        <v>0</v>
      </c>
      <c r="H59" s="360">
        <v>0</v>
      </c>
      <c r="I59" s="382">
        <v>0</v>
      </c>
      <c r="J59" s="382">
        <v>0</v>
      </c>
      <c r="K59" s="382">
        <v>0</v>
      </c>
      <c r="L59" s="382">
        <v>0</v>
      </c>
      <c r="M59" s="382">
        <v>0</v>
      </c>
      <c r="N59" s="382">
        <v>0</v>
      </c>
      <c r="O59" s="382">
        <v>0</v>
      </c>
      <c r="P59" s="383">
        <v>0</v>
      </c>
      <c r="Q59" s="57"/>
    </row>
    <row r="60" spans="1:17" ht="15.75" thickBot="1" x14ac:dyDescent="0.25">
      <c r="A60" s="42"/>
      <c r="B60" s="107" t="s">
        <v>157</v>
      </c>
      <c r="C60" s="108" t="s">
        <v>158</v>
      </c>
      <c r="D60" s="109"/>
      <c r="E60" s="110"/>
      <c r="F60" s="82">
        <f>+F41+F49+F50+F53+F59</f>
        <v>0</v>
      </c>
      <c r="G60" s="82">
        <f t="shared" ref="G60" si="12">+G41+G49+G50+G53+G59</f>
        <v>0</v>
      </c>
      <c r="H60" s="83">
        <f t="shared" ref="H60" si="13">+H41+H49+H50+H53+H59</f>
        <v>0</v>
      </c>
      <c r="I60" s="82">
        <f t="shared" ref="I60" si="14">+I41+I49+I50+I53+I59</f>
        <v>0</v>
      </c>
      <c r="J60" s="82">
        <f t="shared" ref="J60" si="15">+J41+J49+J50+J53+J59</f>
        <v>0</v>
      </c>
      <c r="K60" s="82">
        <f t="shared" ref="K60" si="16">+K41+K49+K50+K53+K59</f>
        <v>0</v>
      </c>
      <c r="L60" s="82">
        <f t="shared" ref="L60" si="17">+L41+L49+L50+L53+L59</f>
        <v>0</v>
      </c>
      <c r="M60" s="82">
        <f t="shared" ref="M60" si="18">+M41+M49+M50+M53+M59</f>
        <v>0</v>
      </c>
      <c r="N60" s="82">
        <f t="shared" ref="N60" si="19">+N41+N49+N50+N53+N59</f>
        <v>0</v>
      </c>
      <c r="O60" s="82">
        <f t="shared" ref="O60" si="20">+O41+O49+O50+O53+O59</f>
        <v>0</v>
      </c>
      <c r="P60" s="84">
        <f t="shared" ref="P60" si="21">+P41+P49+P50+P53+P59</f>
        <v>0</v>
      </c>
      <c r="Q60" s="42"/>
    </row>
    <row r="61" spans="1:17" s="114" customFormat="1" ht="15" customHeight="1" thickTop="1" x14ac:dyDescent="0.2">
      <c r="A61" s="111"/>
      <c r="B61" s="112"/>
      <c r="C61" s="111"/>
      <c r="D61" s="111"/>
      <c r="E61" s="111"/>
      <c r="F61" s="113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3" spans="1:17" x14ac:dyDescent="0.2">
      <c r="I63" s="114"/>
      <c r="J63" s="114"/>
      <c r="K63" s="114"/>
      <c r="L63" s="114"/>
      <c r="M63" s="114"/>
      <c r="N63" s="114"/>
      <c r="O63" s="114"/>
      <c r="P63" s="114"/>
    </row>
    <row r="64" spans="1:17" x14ac:dyDescent="0.2">
      <c r="G64" s="115"/>
      <c r="H64" s="115"/>
    </row>
    <row r="65" spans="8:8" x14ac:dyDescent="0.2">
      <c r="H65" s="114"/>
    </row>
  </sheetData>
  <sheetProtection algorithmName="SHA-512" hashValue="FzuH2LVHt/Zf8dddjdC5F5jVBEMWlRLKJJUXcr+3Z38YPCUQ5T9XB/nccPf6NzN2F5PBNGdQxRq7nDriPn0GKg==" saltValue="QHw2Sgy0qJcGUHnaNIw1gw==" spinCount="100000" sheet="1" objects="1" scenarios="1"/>
  <mergeCells count="3">
    <mergeCell ref="D3:I3"/>
    <mergeCell ref="K3:M3"/>
    <mergeCell ref="A1:C1"/>
  </mergeCells>
  <dataValidations count="1">
    <dataValidation type="decimal" operator="greaterThanOrEqual" allowBlank="1" showInputMessage="1" showErrorMessage="1" error="Unos mora biti pozitivan broj." sqref="G45:P48" xr:uid="{6C37219B-083B-4F80-8DF3-F2EFB6FA91F0}">
      <formula1>0</formula1>
    </dataValidation>
  </dataValidations>
  <pageMargins left="0.15748031496062992" right="0.15748031496062992" top="0.19685039370078741" bottom="0.19685039370078741" header="0.51181102362204722" footer="0.51181102362204722"/>
  <pageSetup paperSize="9" scale="46" fitToHeight="0" orientation="landscape" r:id="rId1"/>
  <headerFooter alignWithMargins="0"/>
  <rowBreaks count="1" manualBreakCount="1">
    <brk id="38" max="15" man="1"/>
  </rowBreaks>
  <ignoredErrors>
    <ignoredError sqref="F41 F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55F7-1EB0-4F42-88B6-5C4A3A1C43D6}">
  <sheetPr>
    <pageSetUpPr fitToPage="1"/>
  </sheetPr>
  <dimension ref="A1:X32"/>
  <sheetViews>
    <sheetView tabSelected="1" zoomScale="80" zoomScaleNormal="80" workbookViewId="0">
      <selection activeCell="D5" sqref="D5"/>
    </sheetView>
  </sheetViews>
  <sheetFormatPr defaultColWidth="11.42578125" defaultRowHeight="12.75" x14ac:dyDescent="0.2"/>
  <cols>
    <col min="1" max="2" width="2.7109375" style="73" customWidth="1"/>
    <col min="3" max="3" width="4.28515625" style="73" bestFit="1" customWidth="1"/>
    <col min="4" max="4" width="51.85546875" style="73" customWidth="1"/>
    <col min="5" max="13" width="17.85546875" style="73" customWidth="1"/>
    <col min="14" max="14" width="2.85546875" style="73" customWidth="1"/>
    <col min="15" max="16384" width="11.42578125" style="73"/>
  </cols>
  <sheetData>
    <row r="1" spans="1:24" x14ac:dyDescent="0.2">
      <c r="A1" s="491" t="s">
        <v>292</v>
      </c>
      <c r="B1" s="491"/>
      <c r="C1" s="49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3.5" thickBo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96" customHeight="1" thickBot="1" x14ac:dyDescent="0.25">
      <c r="A3" s="71"/>
      <c r="B3" s="71"/>
      <c r="D3" s="485" t="s">
        <v>256</v>
      </c>
      <c r="E3" s="492"/>
      <c r="F3" s="492"/>
      <c r="G3" s="492"/>
      <c r="H3" s="493"/>
      <c r="I3" s="71"/>
      <c r="J3" s="488" t="s">
        <v>259</v>
      </c>
      <c r="K3" s="489"/>
      <c r="L3" s="49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x14ac:dyDescent="0.2">
      <c r="A6" s="71"/>
      <c r="B6" s="71"/>
      <c r="C6" s="71"/>
      <c r="D6" s="71"/>
      <c r="E6" s="391" t="s">
        <v>274</v>
      </c>
      <c r="F6" s="391" t="s">
        <v>273</v>
      </c>
      <c r="G6" s="392"/>
      <c r="H6" s="39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.75" thickBot="1" x14ac:dyDescent="0.25">
      <c r="A7" s="270"/>
      <c r="B7" s="270"/>
      <c r="C7" s="304"/>
      <c r="D7" s="305"/>
      <c r="E7" s="393">
        <f>RDG!H7</f>
        <v>2021</v>
      </c>
      <c r="F7" s="394">
        <f>RDG!I7</f>
        <v>2022</v>
      </c>
      <c r="G7" s="395">
        <f>RDG!J7</f>
        <v>2023</v>
      </c>
      <c r="H7" s="394">
        <f>RDG!K7</f>
        <v>2024</v>
      </c>
      <c r="I7" s="395">
        <f>RDG!L7</f>
        <v>2025</v>
      </c>
      <c r="J7" s="395">
        <f>RDG!M7</f>
        <v>2026</v>
      </c>
      <c r="K7" s="395">
        <f>RDG!N7</f>
        <v>2027</v>
      </c>
      <c r="L7" s="394">
        <f>RDG!O7</f>
        <v>2028</v>
      </c>
      <c r="M7" s="396">
        <f>RDG!P7</f>
        <v>2029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15" x14ac:dyDescent="0.2">
      <c r="A8" s="71"/>
      <c r="B8" s="71"/>
      <c r="C8" s="306" t="s">
        <v>0</v>
      </c>
      <c r="D8" s="307" t="s">
        <v>177</v>
      </c>
      <c r="E8" s="308">
        <f t="shared" ref="E8:M8" si="0">E9+E10+E15</f>
        <v>0</v>
      </c>
      <c r="F8" s="309">
        <f t="shared" si="0"/>
        <v>0</v>
      </c>
      <c r="G8" s="309">
        <f t="shared" si="0"/>
        <v>0</v>
      </c>
      <c r="H8" s="309">
        <f t="shared" si="0"/>
        <v>0</v>
      </c>
      <c r="I8" s="309">
        <f t="shared" si="0"/>
        <v>0</v>
      </c>
      <c r="J8" s="309">
        <f t="shared" si="0"/>
        <v>0</v>
      </c>
      <c r="K8" s="309">
        <f t="shared" si="0"/>
        <v>0</v>
      </c>
      <c r="L8" s="309">
        <f t="shared" si="0"/>
        <v>0</v>
      </c>
      <c r="M8" s="310">
        <f t="shared" si="0"/>
        <v>0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5" x14ac:dyDescent="0.2">
      <c r="A9" s="71"/>
      <c r="B9" s="71"/>
      <c r="C9" s="311" t="s">
        <v>60</v>
      </c>
      <c r="D9" s="312" t="s">
        <v>219</v>
      </c>
      <c r="E9" s="397">
        <f>RDG!H48</f>
        <v>0</v>
      </c>
      <c r="F9" s="398">
        <f>RDG!I48-RDG!I12</f>
        <v>0</v>
      </c>
      <c r="G9" s="398">
        <f>RDG!J48-RDG!J12</f>
        <v>0</v>
      </c>
      <c r="H9" s="398">
        <f>RDG!K48-RDG!K12</f>
        <v>0</v>
      </c>
      <c r="I9" s="398">
        <f>RDG!L48-RDG!L12</f>
        <v>0</v>
      </c>
      <c r="J9" s="398">
        <f>RDG!M48-RDG!M12</f>
        <v>0</v>
      </c>
      <c r="K9" s="398">
        <f>RDG!N48-RDG!N12</f>
        <v>0</v>
      </c>
      <c r="L9" s="398">
        <f>RDG!O48-RDG!O12</f>
        <v>0</v>
      </c>
      <c r="M9" s="399">
        <f>RDG!P48-RDG!P12</f>
        <v>0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15" x14ac:dyDescent="0.2">
      <c r="A10" s="71"/>
      <c r="B10" s="71"/>
      <c r="C10" s="314" t="s">
        <v>74</v>
      </c>
      <c r="D10" s="315" t="s">
        <v>178</v>
      </c>
      <c r="E10" s="397">
        <f>SUM(E11:E13)</f>
        <v>0</v>
      </c>
      <c r="F10" s="398">
        <f>SUM(F12:F14)</f>
        <v>0</v>
      </c>
      <c r="G10" s="398">
        <f t="shared" ref="G10:M10" si="1">SUM(G12:G14)</f>
        <v>0</v>
      </c>
      <c r="H10" s="398">
        <f t="shared" si="1"/>
        <v>0</v>
      </c>
      <c r="I10" s="398">
        <f t="shared" si="1"/>
        <v>0</v>
      </c>
      <c r="J10" s="398">
        <f t="shared" si="1"/>
        <v>0</v>
      </c>
      <c r="K10" s="398">
        <f t="shared" si="1"/>
        <v>0</v>
      </c>
      <c r="L10" s="398">
        <f t="shared" si="1"/>
        <v>0</v>
      </c>
      <c r="M10" s="400">
        <f t="shared" si="1"/>
        <v>0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" thickBot="1" x14ac:dyDescent="0.25">
      <c r="A11" s="71"/>
      <c r="B11" s="71"/>
      <c r="C11" s="316"/>
      <c r="D11" s="317" t="s">
        <v>53</v>
      </c>
      <c r="E11" s="313">
        <f>BILANCA!H60</f>
        <v>0</v>
      </c>
      <c r="F11" s="318"/>
      <c r="G11" s="318"/>
      <c r="H11" s="318"/>
      <c r="I11" s="318"/>
      <c r="J11" s="318"/>
      <c r="K11" s="318"/>
      <c r="L11" s="318"/>
      <c r="M11" s="319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4" ht="14.25" x14ac:dyDescent="0.2">
      <c r="A12" s="71"/>
      <c r="B12" s="71"/>
      <c r="C12" s="316"/>
      <c r="D12" s="317" t="s">
        <v>279</v>
      </c>
      <c r="E12" s="436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1">
        <v>0</v>
      </c>
      <c r="N12" s="71"/>
      <c r="O12" s="71"/>
      <c r="P12" s="494" t="s">
        <v>288</v>
      </c>
      <c r="Q12" s="495"/>
      <c r="R12" s="495"/>
      <c r="S12" s="495"/>
      <c r="T12" s="495"/>
      <c r="U12" s="495"/>
      <c r="V12" s="495"/>
      <c r="W12" s="496"/>
      <c r="X12" s="71"/>
    </row>
    <row r="13" spans="1:24" ht="15" thickBot="1" x14ac:dyDescent="0.25">
      <c r="A13" s="71"/>
      <c r="B13" s="71"/>
      <c r="C13" s="316"/>
      <c r="D13" s="317" t="s">
        <v>280</v>
      </c>
      <c r="E13" s="436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1">
        <v>0</v>
      </c>
      <c r="N13" s="71"/>
      <c r="O13" s="71"/>
      <c r="P13" s="497" t="s">
        <v>276</v>
      </c>
      <c r="Q13" s="498"/>
      <c r="R13" s="498"/>
      <c r="S13" s="498"/>
      <c r="T13" s="498"/>
      <c r="U13" s="498"/>
      <c r="V13" s="498"/>
      <c r="W13" s="499"/>
      <c r="X13" s="71"/>
    </row>
    <row r="14" spans="1:24" ht="14.25" x14ac:dyDescent="0.2">
      <c r="A14" s="71"/>
      <c r="B14" s="71"/>
      <c r="C14" s="316"/>
      <c r="D14" s="317" t="s">
        <v>281</v>
      </c>
      <c r="E14" s="320"/>
      <c r="F14" s="278">
        <f>RDG!I12</f>
        <v>0</v>
      </c>
      <c r="G14" s="278">
        <f>RDG!J12</f>
        <v>0</v>
      </c>
      <c r="H14" s="278">
        <f>RDG!K12</f>
        <v>0</v>
      </c>
      <c r="I14" s="278">
        <f>RDG!L12</f>
        <v>0</v>
      </c>
      <c r="J14" s="278">
        <f>RDG!M12</f>
        <v>0</v>
      </c>
      <c r="K14" s="278">
        <f>RDG!N12</f>
        <v>0</v>
      </c>
      <c r="L14" s="278">
        <f>RDG!O12</f>
        <v>0</v>
      </c>
      <c r="M14" s="279">
        <f>RDG!P12</f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5" x14ac:dyDescent="0.2">
      <c r="A15" s="71"/>
      <c r="B15" s="71"/>
      <c r="C15" s="321" t="s">
        <v>94</v>
      </c>
      <c r="D15" s="322" t="s">
        <v>220</v>
      </c>
      <c r="E15" s="401"/>
      <c r="F15" s="402"/>
      <c r="G15" s="402"/>
      <c r="H15" s="402"/>
      <c r="I15" s="398">
        <f>I16+I17</f>
        <v>0</v>
      </c>
      <c r="J15" s="398">
        <f t="shared" ref="J15:L15" si="2">J16+J17</f>
        <v>0</v>
      </c>
      <c r="K15" s="398">
        <f t="shared" si="2"/>
        <v>0</v>
      </c>
      <c r="L15" s="398">
        <f t="shared" si="2"/>
        <v>0</v>
      </c>
      <c r="M15" s="400">
        <f>M16+M17</f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4.25" x14ac:dyDescent="0.2">
      <c r="A16" s="71"/>
      <c r="B16" s="71"/>
      <c r="C16" s="323"/>
      <c r="D16" s="324" t="s">
        <v>55</v>
      </c>
      <c r="E16" s="325"/>
      <c r="F16" s="318"/>
      <c r="G16" s="318"/>
      <c r="H16" s="318"/>
      <c r="I16" s="40">
        <v>0</v>
      </c>
      <c r="J16" s="40">
        <v>0</v>
      </c>
      <c r="K16" s="40">
        <v>0</v>
      </c>
      <c r="L16" s="40">
        <v>0</v>
      </c>
      <c r="M16" s="41"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" thickBot="1" x14ac:dyDescent="0.25">
      <c r="A17" s="71"/>
      <c r="B17" s="71"/>
      <c r="C17" s="326"/>
      <c r="D17" s="327" t="s">
        <v>56</v>
      </c>
      <c r="E17" s="325"/>
      <c r="F17" s="318"/>
      <c r="G17" s="318"/>
      <c r="H17" s="318"/>
      <c r="I17" s="40">
        <v>0</v>
      </c>
      <c r="J17" s="40">
        <v>0</v>
      </c>
      <c r="K17" s="40">
        <v>0</v>
      </c>
      <c r="L17" s="40">
        <v>0</v>
      </c>
      <c r="M17" s="237">
        <v>0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5" x14ac:dyDescent="0.2">
      <c r="A18" s="71"/>
      <c r="B18" s="71"/>
      <c r="C18" s="328" t="s">
        <v>5</v>
      </c>
      <c r="D18" s="329" t="s">
        <v>179</v>
      </c>
      <c r="E18" s="330">
        <f>SUM(E19:E26)</f>
        <v>0</v>
      </c>
      <c r="F18" s="331">
        <f t="shared" ref="F18:M18" si="3">SUM(F19:F26)</f>
        <v>0</v>
      </c>
      <c r="G18" s="331">
        <f t="shared" si="3"/>
        <v>0</v>
      </c>
      <c r="H18" s="331">
        <f t="shared" si="3"/>
        <v>0</v>
      </c>
      <c r="I18" s="331">
        <f t="shared" si="3"/>
        <v>0</v>
      </c>
      <c r="J18" s="331">
        <f t="shared" si="3"/>
        <v>0</v>
      </c>
      <c r="K18" s="331">
        <f t="shared" si="3"/>
        <v>0</v>
      </c>
      <c r="L18" s="331">
        <f t="shared" si="3"/>
        <v>0</v>
      </c>
      <c r="M18" s="332">
        <f t="shared" si="3"/>
        <v>0</v>
      </c>
      <c r="N18" s="71"/>
      <c r="O18" s="71"/>
      <c r="P18" s="494" t="s">
        <v>289</v>
      </c>
      <c r="Q18" s="495"/>
      <c r="R18" s="495"/>
      <c r="S18" s="495"/>
      <c r="T18" s="495"/>
      <c r="U18" s="495"/>
      <c r="V18" s="495"/>
      <c r="W18" s="496"/>
      <c r="X18" s="71"/>
    </row>
    <row r="19" spans="1:24" ht="15" thickBot="1" x14ac:dyDescent="0.25">
      <c r="A19" s="71"/>
      <c r="B19" s="71"/>
      <c r="C19" s="333" t="s">
        <v>97</v>
      </c>
      <c r="D19" s="334" t="s">
        <v>180</v>
      </c>
      <c r="E19" s="313">
        <f>E11</f>
        <v>0</v>
      </c>
      <c r="F19" s="318"/>
      <c r="G19" s="318"/>
      <c r="H19" s="318"/>
      <c r="I19" s="318"/>
      <c r="J19" s="318"/>
      <c r="K19" s="318"/>
      <c r="L19" s="318"/>
      <c r="M19" s="319"/>
      <c r="N19" s="71"/>
      <c r="O19" s="71"/>
      <c r="P19" s="497" t="s">
        <v>277</v>
      </c>
      <c r="Q19" s="498"/>
      <c r="R19" s="498"/>
      <c r="S19" s="498"/>
      <c r="T19" s="498"/>
      <c r="U19" s="498"/>
      <c r="V19" s="498"/>
      <c r="W19" s="499"/>
      <c r="X19" s="71"/>
    </row>
    <row r="20" spans="1:24" ht="14.25" x14ac:dyDescent="0.2">
      <c r="A20" s="71"/>
      <c r="B20" s="71"/>
      <c r="C20" s="335" t="s">
        <v>100</v>
      </c>
      <c r="D20" s="336" t="s">
        <v>181</v>
      </c>
      <c r="E20" s="436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v>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4.25" x14ac:dyDescent="0.2">
      <c r="A21" s="71"/>
      <c r="B21" s="71"/>
      <c r="C21" s="335" t="s">
        <v>135</v>
      </c>
      <c r="D21" s="336" t="s">
        <v>182</v>
      </c>
      <c r="E21" s="436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1">
        <v>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4.25" x14ac:dyDescent="0.2">
      <c r="A22" s="71"/>
      <c r="B22" s="71"/>
      <c r="C22" s="335" t="s">
        <v>172</v>
      </c>
      <c r="D22" s="336" t="s">
        <v>183</v>
      </c>
      <c r="E22" s="313">
        <f>RDG!H15</f>
        <v>0</v>
      </c>
      <c r="F22" s="278">
        <f>RDG!I15</f>
        <v>0</v>
      </c>
      <c r="G22" s="278">
        <f>RDG!J15</f>
        <v>0</v>
      </c>
      <c r="H22" s="278">
        <f>RDG!K15</f>
        <v>0</v>
      </c>
      <c r="I22" s="278">
        <f>RDG!L15</f>
        <v>0</v>
      </c>
      <c r="J22" s="278">
        <f>RDG!M15</f>
        <v>0</v>
      </c>
      <c r="K22" s="278">
        <f>RDG!N15</f>
        <v>0</v>
      </c>
      <c r="L22" s="278">
        <f>RDG!O15</f>
        <v>0</v>
      </c>
      <c r="M22" s="279">
        <f>RDG!P15</f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4.25" x14ac:dyDescent="0.2">
      <c r="A23" s="71"/>
      <c r="B23" s="71"/>
      <c r="C23" s="335" t="s">
        <v>173</v>
      </c>
      <c r="D23" s="336" t="s">
        <v>184</v>
      </c>
      <c r="E23" s="313">
        <f>RDG!H25</f>
        <v>0</v>
      </c>
      <c r="F23" s="278">
        <f>RDG!I25</f>
        <v>0</v>
      </c>
      <c r="G23" s="278">
        <f>RDG!J25</f>
        <v>0</v>
      </c>
      <c r="H23" s="278">
        <f>RDG!K25</f>
        <v>0</v>
      </c>
      <c r="I23" s="278">
        <f>RDG!L25</f>
        <v>0</v>
      </c>
      <c r="J23" s="278">
        <f>RDG!M25</f>
        <v>0</v>
      </c>
      <c r="K23" s="278">
        <f>RDG!N25</f>
        <v>0</v>
      </c>
      <c r="L23" s="278">
        <f>RDG!O25</f>
        <v>0</v>
      </c>
      <c r="M23" s="279">
        <f>RDG!P25</f>
        <v>0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4.25" x14ac:dyDescent="0.2">
      <c r="A24" s="71"/>
      <c r="B24" s="71"/>
      <c r="C24" s="335" t="s">
        <v>174</v>
      </c>
      <c r="D24" s="336" t="s">
        <v>185</v>
      </c>
      <c r="E24" s="313">
        <f>RDG!H53</f>
        <v>0</v>
      </c>
      <c r="F24" s="278">
        <f>RDG!I53</f>
        <v>0</v>
      </c>
      <c r="G24" s="278">
        <f>RDG!J53</f>
        <v>0</v>
      </c>
      <c r="H24" s="278">
        <f>RDG!K53</f>
        <v>0</v>
      </c>
      <c r="I24" s="278">
        <f>RDG!L53</f>
        <v>0</v>
      </c>
      <c r="J24" s="278">
        <f>RDG!M53</f>
        <v>0</v>
      </c>
      <c r="K24" s="278">
        <f>RDG!N53</f>
        <v>0</v>
      </c>
      <c r="L24" s="278">
        <f>RDG!O53</f>
        <v>0</v>
      </c>
      <c r="M24" s="279">
        <f>RDG!P53</f>
        <v>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4.25" x14ac:dyDescent="0.2">
      <c r="A25" s="71"/>
      <c r="B25" s="71"/>
      <c r="C25" s="335" t="s">
        <v>175</v>
      </c>
      <c r="D25" s="336" t="s">
        <v>186</v>
      </c>
      <c r="E25" s="436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v>0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4.25" x14ac:dyDescent="0.2">
      <c r="A26" s="71"/>
      <c r="B26" s="71"/>
      <c r="C26" s="337" t="s">
        <v>176</v>
      </c>
      <c r="D26" s="338" t="s">
        <v>187</v>
      </c>
      <c r="E26" s="436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v>0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5.75" thickBot="1" x14ac:dyDescent="0.25">
      <c r="A27" s="71"/>
      <c r="B27" s="71"/>
      <c r="C27" s="339" t="s">
        <v>14</v>
      </c>
      <c r="D27" s="340" t="s">
        <v>188</v>
      </c>
      <c r="E27" s="341">
        <f t="shared" ref="E27:M27" si="4">E8-E18</f>
        <v>0</v>
      </c>
      <c r="F27" s="342">
        <f t="shared" si="4"/>
        <v>0</v>
      </c>
      <c r="G27" s="342">
        <f t="shared" si="4"/>
        <v>0</v>
      </c>
      <c r="H27" s="342">
        <f t="shared" si="4"/>
        <v>0</v>
      </c>
      <c r="I27" s="342">
        <f t="shared" si="4"/>
        <v>0</v>
      </c>
      <c r="J27" s="342">
        <f t="shared" si="4"/>
        <v>0</v>
      </c>
      <c r="K27" s="342">
        <f t="shared" si="4"/>
        <v>0</v>
      </c>
      <c r="L27" s="342">
        <f t="shared" si="4"/>
        <v>0</v>
      </c>
      <c r="M27" s="343">
        <f t="shared" si="4"/>
        <v>0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5" customHeight="1" thickBot="1" x14ac:dyDescent="0.25">
      <c r="A28" s="71"/>
      <c r="B28" s="71"/>
      <c r="C28" s="344" t="s">
        <v>17</v>
      </c>
      <c r="D28" s="345" t="s">
        <v>189</v>
      </c>
      <c r="E28" s="346">
        <f>E27</f>
        <v>0</v>
      </c>
      <c r="F28" s="347">
        <f t="shared" ref="F28:M28" si="5">E28+F27</f>
        <v>0</v>
      </c>
      <c r="G28" s="347">
        <f t="shared" si="5"/>
        <v>0</v>
      </c>
      <c r="H28" s="347">
        <f t="shared" si="5"/>
        <v>0</v>
      </c>
      <c r="I28" s="347">
        <f t="shared" si="5"/>
        <v>0</v>
      </c>
      <c r="J28" s="347">
        <f t="shared" si="5"/>
        <v>0</v>
      </c>
      <c r="K28" s="347">
        <f t="shared" si="5"/>
        <v>0</v>
      </c>
      <c r="L28" s="347">
        <f t="shared" si="5"/>
        <v>0</v>
      </c>
      <c r="M28" s="348">
        <f t="shared" si="5"/>
        <v>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13.5" thickTop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x14ac:dyDescent="0.2">
      <c r="A30" s="71"/>
      <c r="B30" s="71"/>
      <c r="C30" s="71" t="s">
        <v>255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</row>
    <row r="32" spans="1:24" x14ac:dyDescent="0.2">
      <c r="C32" s="71"/>
      <c r="D32" s="71"/>
      <c r="E32" s="112"/>
      <c r="F32" s="112"/>
      <c r="G32" s="112"/>
      <c r="H32" s="71"/>
      <c r="I32" s="71"/>
      <c r="J32" s="71"/>
      <c r="K32" s="71"/>
      <c r="L32" s="71"/>
      <c r="M32" s="71"/>
    </row>
  </sheetData>
  <sheetProtection algorithmName="SHA-512" hashValue="/45Vqi4Mnlj6gVNA526dDe+V7EOWQzywT/43fa43YQVrCOEqfU4c6kkSLtyPDw2+DgAvuUv4dy35abGxwtKS4Q==" saltValue="xdhFocBQ3KZRm+fmwwnCZQ==" spinCount="100000" sheet="1" objects="1" scenarios="1"/>
  <mergeCells count="7">
    <mergeCell ref="P18:W18"/>
    <mergeCell ref="P19:W19"/>
    <mergeCell ref="A1:C1"/>
    <mergeCell ref="D3:H3"/>
    <mergeCell ref="J3:L3"/>
    <mergeCell ref="P12:W12"/>
    <mergeCell ref="P13:W13"/>
  </mergeCells>
  <conditionalFormatting sqref="E28:M28">
    <cfRule type="cellIs" dxfId="3" priority="1" operator="greaterThan">
      <formula>0</formula>
    </cfRule>
    <cfRule type="cellIs" dxfId="2" priority="2" operator="lessThan">
      <formula>0</formula>
    </cfRule>
  </conditionalFormatting>
  <dataValidations disablePrompts="1" count="1">
    <dataValidation type="textLength" operator="lessThan" allowBlank="1" showInputMessage="1" showErrorMessage="1" errorTitle="Redni broj bilješke" error="Redni broj bilješke mora biti text duljine najviše 10 znakova." sqref="F25:F28 F13" xr:uid="{8E0E9D61-547A-40B5-89E9-67174CF92729}">
      <formula1>10</formula1>
    </dataValidation>
  </dataValidations>
  <pageMargins left="0.15748031496062992" right="0.15748031496062992" top="0.19685039370078741" bottom="0.19685039370078741" header="0.51181102362204722" footer="0.51181102362204722"/>
  <pageSetup paperSize="9" scale="66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8895-3152-4F12-8031-4028BEBFC054}">
  <sheetPr>
    <pageSetUpPr fitToPage="1"/>
  </sheetPr>
  <dimension ref="A1:V64"/>
  <sheetViews>
    <sheetView zoomScale="80" zoomScaleNormal="80" workbookViewId="0">
      <selection activeCell="B9" sqref="B9"/>
    </sheetView>
  </sheetViews>
  <sheetFormatPr defaultRowHeight="14.25" x14ac:dyDescent="0.2"/>
  <cols>
    <col min="1" max="1" width="2.85546875" style="44" customWidth="1"/>
    <col min="2" max="2" width="4.85546875" style="44" customWidth="1"/>
    <col min="3" max="3" width="56" style="349" customWidth="1"/>
    <col min="4" max="4" width="14.7109375" style="350" customWidth="1"/>
    <col min="5" max="10" width="14.7109375" style="282" customWidth="1"/>
    <col min="11" max="11" width="14.7109375" style="271" customWidth="1"/>
    <col min="12" max="12" width="14.7109375" style="282" customWidth="1"/>
    <col min="13" max="20" width="9.140625" style="282"/>
    <col min="21" max="21" width="24.85546875" style="282" customWidth="1"/>
    <col min="22" max="22" width="2.85546875" style="44" customWidth="1"/>
    <col min="23" max="16384" width="9.140625" style="282"/>
  </cols>
  <sheetData>
    <row r="1" spans="1:22" x14ac:dyDescent="0.2">
      <c r="A1" s="443" t="s">
        <v>292</v>
      </c>
      <c r="B1" s="443"/>
      <c r="C1" s="280"/>
      <c r="D1" s="281"/>
      <c r="E1" s="437"/>
      <c r="F1" s="437"/>
      <c r="G1" s="437"/>
      <c r="H1" s="437"/>
      <c r="I1" s="437"/>
      <c r="J1" s="437"/>
      <c r="K1" s="90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2"/>
    </row>
    <row r="2" spans="1:22" ht="15" thickBot="1" x14ac:dyDescent="0.25">
      <c r="A2" s="42"/>
      <c r="B2" s="42"/>
      <c r="C2" s="280"/>
      <c r="D2" s="281"/>
      <c r="E2" s="1"/>
      <c r="F2" s="1"/>
      <c r="G2" s="1"/>
      <c r="H2" s="1"/>
      <c r="I2" s="1"/>
      <c r="J2" s="1"/>
      <c r="K2" s="90"/>
      <c r="L2" s="1"/>
      <c r="M2" s="1"/>
      <c r="N2" s="1"/>
      <c r="O2" s="1"/>
      <c r="P2" s="1"/>
      <c r="Q2" s="1"/>
      <c r="R2" s="1"/>
      <c r="S2" s="1"/>
      <c r="T2" s="1"/>
      <c r="U2" s="1"/>
      <c r="V2" s="42"/>
    </row>
    <row r="3" spans="1:22" ht="161.25" customHeight="1" thickBot="1" x14ac:dyDescent="0.25">
      <c r="A3" s="42"/>
      <c r="C3" s="485" t="s">
        <v>257</v>
      </c>
      <c r="D3" s="492"/>
      <c r="E3" s="492"/>
      <c r="F3" s="492"/>
      <c r="G3" s="493"/>
      <c r="H3" s="1"/>
      <c r="I3" s="488" t="s">
        <v>258</v>
      </c>
      <c r="J3" s="489"/>
      <c r="K3" s="490"/>
      <c r="L3" s="1"/>
      <c r="M3" s="1"/>
      <c r="N3" s="1"/>
      <c r="O3" s="1"/>
      <c r="P3" s="1"/>
      <c r="Q3" s="1"/>
      <c r="R3" s="1"/>
      <c r="S3" s="1"/>
      <c r="T3" s="1"/>
      <c r="U3" s="1"/>
      <c r="V3" s="42"/>
    </row>
    <row r="4" spans="1:22" x14ac:dyDescent="0.2">
      <c r="A4" s="42"/>
      <c r="B4" s="42"/>
      <c r="C4" s="280"/>
      <c r="D4" s="281"/>
      <c r="E4" s="1"/>
      <c r="F4" s="1"/>
      <c r="G4" s="1"/>
      <c r="H4" s="1"/>
      <c r="I4" s="1"/>
      <c r="J4" s="1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42"/>
    </row>
    <row r="5" spans="1:22" x14ac:dyDescent="0.2">
      <c r="A5" s="42"/>
      <c r="B5" s="42"/>
      <c r="C5" s="280"/>
      <c r="D5" s="281"/>
      <c r="E5" s="1"/>
      <c r="F5" s="1"/>
      <c r="G5" s="1"/>
      <c r="H5" s="1"/>
      <c r="I5" s="1"/>
      <c r="J5" s="1"/>
      <c r="K5" s="90"/>
      <c r="L5" s="1"/>
      <c r="M5" s="1"/>
      <c r="N5" s="1"/>
      <c r="O5" s="1"/>
      <c r="P5" s="1"/>
      <c r="Q5" s="1"/>
      <c r="R5" s="1"/>
      <c r="S5" s="1"/>
      <c r="T5" s="1"/>
      <c r="U5" s="1"/>
      <c r="V5" s="42"/>
    </row>
    <row r="6" spans="1:22" x14ac:dyDescent="0.2">
      <c r="A6" s="42"/>
      <c r="B6" s="282"/>
      <c r="C6" s="280"/>
      <c r="D6" s="281"/>
      <c r="E6" s="1"/>
      <c r="F6" s="1"/>
      <c r="G6" s="1"/>
      <c r="H6" s="1"/>
      <c r="I6" s="1"/>
      <c r="J6" s="1"/>
      <c r="K6" s="90"/>
      <c r="L6" s="1"/>
      <c r="M6" s="1"/>
      <c r="N6" s="1"/>
      <c r="O6" s="1"/>
      <c r="P6" s="1"/>
      <c r="Q6" s="1"/>
      <c r="R6" s="1"/>
      <c r="S6" s="1"/>
      <c r="T6" s="1"/>
      <c r="U6" s="1"/>
      <c r="V6" s="42"/>
    </row>
    <row r="7" spans="1:22" x14ac:dyDescent="0.2">
      <c r="A7" s="42"/>
      <c r="B7" s="57" t="s">
        <v>265</v>
      </c>
      <c r="C7" s="280"/>
      <c r="D7" s="281"/>
      <c r="E7" s="1"/>
      <c r="F7" s="1"/>
      <c r="G7" s="1"/>
      <c r="H7" s="1"/>
      <c r="I7" s="1"/>
      <c r="J7" s="1"/>
      <c r="K7" s="90"/>
      <c r="M7" s="1"/>
      <c r="N7" s="1"/>
      <c r="O7" s="1"/>
      <c r="P7" s="1"/>
      <c r="Q7" s="1"/>
      <c r="R7" s="1"/>
      <c r="S7" s="1"/>
      <c r="T7" s="1"/>
      <c r="U7" s="1"/>
      <c r="V7" s="42"/>
    </row>
    <row r="8" spans="1:22" ht="15.75" thickBot="1" x14ac:dyDescent="0.25">
      <c r="A8" s="42"/>
      <c r="B8" s="283"/>
      <c r="C8" s="284"/>
      <c r="D8" s="385">
        <v>2021</v>
      </c>
      <c r="E8" s="384">
        <f t="shared" ref="E8:J8" si="0">D8+1</f>
        <v>2022</v>
      </c>
      <c r="F8" s="384">
        <f t="shared" si="0"/>
        <v>2023</v>
      </c>
      <c r="G8" s="384">
        <f t="shared" si="0"/>
        <v>2024</v>
      </c>
      <c r="H8" s="384">
        <f t="shared" si="0"/>
        <v>2025</v>
      </c>
      <c r="I8" s="384">
        <f t="shared" si="0"/>
        <v>2026</v>
      </c>
      <c r="J8" s="384">
        <f t="shared" si="0"/>
        <v>2027</v>
      </c>
      <c r="K8" s="384">
        <f t="shared" ref="K8:L8" si="1">J8+1</f>
        <v>2028</v>
      </c>
      <c r="L8" s="386">
        <f t="shared" si="1"/>
        <v>2029</v>
      </c>
      <c r="M8" s="1"/>
      <c r="N8" s="1"/>
      <c r="O8" s="1"/>
      <c r="P8" s="1"/>
      <c r="Q8" s="1"/>
      <c r="R8" s="1"/>
      <c r="S8" s="1"/>
      <c r="T8" s="1"/>
      <c r="U8" s="1"/>
      <c r="V8" s="42"/>
    </row>
    <row r="9" spans="1:22" ht="15" x14ac:dyDescent="0.2">
      <c r="A9" s="42"/>
      <c r="B9" s="272" t="s">
        <v>60</v>
      </c>
      <c r="C9" s="263" t="s">
        <v>240</v>
      </c>
      <c r="D9" s="264">
        <f t="shared" ref="D9:J9" si="2">D10+D11+D12-D15</f>
        <v>0</v>
      </c>
      <c r="E9" s="266">
        <f t="shared" si="2"/>
        <v>0</v>
      </c>
      <c r="F9" s="267">
        <f t="shared" si="2"/>
        <v>0</v>
      </c>
      <c r="G9" s="267">
        <f t="shared" si="2"/>
        <v>0</v>
      </c>
      <c r="H9" s="267">
        <f t="shared" si="2"/>
        <v>0</v>
      </c>
      <c r="I9" s="267">
        <f t="shared" si="2"/>
        <v>0</v>
      </c>
      <c r="J9" s="267">
        <f t="shared" si="2"/>
        <v>0</v>
      </c>
      <c r="K9" s="267">
        <f t="shared" ref="K9:L9" si="3">K10+K11+K12-K15</f>
        <v>0</v>
      </c>
      <c r="L9" s="275">
        <f t="shared" si="3"/>
        <v>0</v>
      </c>
      <c r="M9" s="1"/>
      <c r="N9" s="1"/>
      <c r="O9" s="1"/>
      <c r="P9" s="1"/>
      <c r="Q9" s="1"/>
      <c r="R9" s="1"/>
      <c r="S9" s="1"/>
      <c r="T9" s="1"/>
      <c r="U9" s="1"/>
      <c r="V9" s="42"/>
    </row>
    <row r="10" spans="1:22" ht="20.100000000000001" customHeight="1" x14ac:dyDescent="0.2">
      <c r="A10" s="42"/>
      <c r="B10" s="285" t="s">
        <v>2</v>
      </c>
      <c r="C10" s="286" t="s">
        <v>234</v>
      </c>
      <c r="D10" s="262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9">
        <v>0</v>
      </c>
      <c r="M10" s="1"/>
      <c r="N10" s="1"/>
      <c r="O10" s="1"/>
      <c r="P10" s="1"/>
      <c r="Q10" s="1"/>
      <c r="R10" s="1"/>
      <c r="S10" s="1"/>
      <c r="T10" s="1"/>
      <c r="U10" s="1"/>
      <c r="V10" s="42"/>
    </row>
    <row r="11" spans="1:22" ht="20.100000000000001" customHeight="1" x14ac:dyDescent="0.2">
      <c r="A11" s="42"/>
      <c r="B11" s="285" t="s">
        <v>4</v>
      </c>
      <c r="C11" s="286" t="s">
        <v>235</v>
      </c>
      <c r="D11" s="262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9">
        <v>0</v>
      </c>
      <c r="M11" s="1"/>
      <c r="N11" s="1"/>
      <c r="O11" s="1"/>
      <c r="P11" s="1"/>
      <c r="Q11" s="1"/>
      <c r="R11" s="1"/>
      <c r="S11" s="1"/>
      <c r="T11" s="1"/>
      <c r="U11" s="1"/>
      <c r="V11" s="42"/>
    </row>
    <row r="12" spans="1:22" ht="20.100000000000001" customHeight="1" x14ac:dyDescent="0.2">
      <c r="A12" s="42"/>
      <c r="B12" s="285" t="s">
        <v>11</v>
      </c>
      <c r="C12" s="286" t="s">
        <v>236</v>
      </c>
      <c r="D12" s="262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9">
        <v>0</v>
      </c>
      <c r="M12" s="1"/>
      <c r="N12" s="1"/>
      <c r="O12" s="1"/>
      <c r="P12" s="1"/>
      <c r="Q12" s="1"/>
      <c r="R12" s="1"/>
      <c r="S12" s="1"/>
      <c r="T12" s="1"/>
      <c r="U12" s="1"/>
      <c r="V12" s="42"/>
    </row>
    <row r="13" spans="1:22" ht="28.5" x14ac:dyDescent="0.2">
      <c r="A13" s="42"/>
      <c r="B13" s="285" t="s">
        <v>25</v>
      </c>
      <c r="C13" s="286" t="s">
        <v>237</v>
      </c>
      <c r="D13" s="262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9">
        <v>0</v>
      </c>
      <c r="M13" s="1"/>
      <c r="N13" s="1"/>
      <c r="O13" s="1"/>
      <c r="P13" s="1"/>
      <c r="Q13" s="1"/>
      <c r="R13" s="1"/>
      <c r="S13" s="1"/>
      <c r="T13" s="1"/>
      <c r="U13" s="1"/>
      <c r="V13" s="42"/>
    </row>
    <row r="14" spans="1:22" ht="28.5" x14ac:dyDescent="0.2">
      <c r="A14" s="42"/>
      <c r="B14" s="285" t="s">
        <v>212</v>
      </c>
      <c r="C14" s="286" t="s">
        <v>238</v>
      </c>
      <c r="D14" s="262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9">
        <v>0</v>
      </c>
      <c r="M14" s="1"/>
      <c r="N14" s="1"/>
      <c r="O14" s="1"/>
      <c r="P14" s="1"/>
      <c r="Q14" s="1"/>
      <c r="R14" s="1"/>
      <c r="S14" s="1"/>
      <c r="T14" s="1"/>
      <c r="U14" s="1"/>
      <c r="V14" s="42"/>
    </row>
    <row r="15" spans="1:22" ht="20.100000000000001" customHeight="1" x14ac:dyDescent="0.2">
      <c r="A15" s="42"/>
      <c r="B15" s="287" t="s">
        <v>252</v>
      </c>
      <c r="C15" s="288" t="s">
        <v>239</v>
      </c>
      <c r="D15" s="26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9">
        <v>0</v>
      </c>
      <c r="M15" s="1"/>
      <c r="N15" s="1"/>
      <c r="O15" s="1"/>
      <c r="P15" s="1"/>
      <c r="Q15" s="1"/>
      <c r="R15" s="1"/>
      <c r="S15" s="1"/>
      <c r="T15" s="1"/>
      <c r="U15" s="1"/>
      <c r="V15" s="42"/>
    </row>
    <row r="16" spans="1:22" ht="11.25" customHeight="1" thickBot="1" x14ac:dyDescent="0.25">
      <c r="A16" s="42"/>
      <c r="B16" s="274"/>
      <c r="C16" s="289"/>
      <c r="D16" s="290"/>
      <c r="E16" s="291"/>
      <c r="F16" s="291"/>
      <c r="G16" s="291"/>
      <c r="H16" s="291"/>
      <c r="I16" s="291"/>
      <c r="J16" s="291"/>
      <c r="K16" s="291"/>
      <c r="L16" s="291"/>
      <c r="M16" s="1"/>
      <c r="N16" s="1"/>
      <c r="O16" s="1"/>
      <c r="P16" s="1"/>
      <c r="Q16" s="1"/>
      <c r="R16" s="1"/>
      <c r="S16" s="1"/>
      <c r="T16" s="1"/>
      <c r="U16" s="1"/>
      <c r="V16" s="42"/>
    </row>
    <row r="17" spans="1:22" ht="20.100000000000001" customHeight="1" x14ac:dyDescent="0.2">
      <c r="A17" s="42"/>
      <c r="B17" s="273" t="s">
        <v>74</v>
      </c>
      <c r="C17" s="265" t="s">
        <v>249</v>
      </c>
      <c r="D17" s="264">
        <f t="shared" ref="D17:J17" si="4">D18+D19+D20-D24-D25</f>
        <v>0</v>
      </c>
      <c r="E17" s="269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ref="K17:L17" si="5">K18+K19+K20-K24-K25</f>
        <v>0</v>
      </c>
      <c r="L17" s="275">
        <f t="shared" si="5"/>
        <v>0</v>
      </c>
      <c r="M17" s="1"/>
      <c r="N17" s="1"/>
      <c r="O17" s="1"/>
      <c r="P17" s="1"/>
      <c r="Q17" s="1"/>
      <c r="R17" s="1"/>
      <c r="S17" s="1"/>
      <c r="T17" s="1"/>
      <c r="U17" s="1"/>
      <c r="V17" s="42"/>
    </row>
    <row r="18" spans="1:22" ht="20.100000000000001" customHeight="1" x14ac:dyDescent="0.2">
      <c r="A18" s="90"/>
      <c r="B18" s="285" t="s">
        <v>2</v>
      </c>
      <c r="C18" s="286" t="s">
        <v>241</v>
      </c>
      <c r="D18" s="262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9">
        <v>0</v>
      </c>
      <c r="M18" s="1"/>
      <c r="N18" s="1"/>
      <c r="O18" s="1"/>
      <c r="P18" s="1"/>
      <c r="Q18" s="1"/>
      <c r="R18" s="1"/>
      <c r="S18" s="1"/>
      <c r="T18" s="1"/>
      <c r="U18" s="1"/>
      <c r="V18" s="90"/>
    </row>
    <row r="19" spans="1:22" ht="20.100000000000001" customHeight="1" x14ac:dyDescent="0.2">
      <c r="A19" s="42"/>
      <c r="B19" s="285" t="s">
        <v>4</v>
      </c>
      <c r="C19" s="286" t="s">
        <v>242</v>
      </c>
      <c r="D19" s="262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9">
        <v>0</v>
      </c>
      <c r="M19" s="1"/>
      <c r="N19" s="1"/>
      <c r="O19" s="1"/>
      <c r="P19" s="1"/>
      <c r="Q19" s="1"/>
      <c r="R19" s="1"/>
      <c r="S19" s="1"/>
      <c r="T19" s="1"/>
      <c r="U19" s="1"/>
      <c r="V19" s="42"/>
    </row>
    <row r="20" spans="1:22" ht="20.100000000000001" customHeight="1" x14ac:dyDescent="0.2">
      <c r="A20" s="42"/>
      <c r="B20" s="285" t="s">
        <v>11</v>
      </c>
      <c r="C20" s="286" t="s">
        <v>243</v>
      </c>
      <c r="D20" s="262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9">
        <v>0</v>
      </c>
      <c r="M20" s="1"/>
      <c r="N20" s="1"/>
      <c r="O20" s="1"/>
      <c r="P20" s="1"/>
      <c r="Q20" s="1"/>
      <c r="R20" s="1"/>
      <c r="S20" s="1"/>
      <c r="T20" s="1"/>
      <c r="U20" s="1"/>
      <c r="V20" s="42"/>
    </row>
    <row r="21" spans="1:22" ht="20.100000000000001" customHeight="1" x14ac:dyDescent="0.2">
      <c r="A21" s="42"/>
      <c r="B21" s="285" t="s">
        <v>25</v>
      </c>
      <c r="C21" s="286" t="s">
        <v>244</v>
      </c>
      <c r="D21" s="262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9">
        <v>0</v>
      </c>
      <c r="M21" s="1"/>
      <c r="N21" s="1"/>
      <c r="O21" s="1"/>
      <c r="P21" s="1"/>
      <c r="Q21" s="1"/>
      <c r="R21" s="1"/>
      <c r="S21" s="1"/>
      <c r="T21" s="1"/>
      <c r="U21" s="1"/>
      <c r="V21" s="42"/>
    </row>
    <row r="22" spans="1:22" ht="20.100000000000001" customHeight="1" x14ac:dyDescent="0.2">
      <c r="A22" s="42"/>
      <c r="B22" s="285" t="s">
        <v>212</v>
      </c>
      <c r="C22" s="286" t="s">
        <v>245</v>
      </c>
      <c r="D22" s="262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9">
        <v>0</v>
      </c>
      <c r="M22" s="1"/>
      <c r="N22" s="1"/>
      <c r="O22" s="1"/>
      <c r="P22" s="1"/>
      <c r="Q22" s="1"/>
      <c r="R22" s="1"/>
      <c r="S22" s="1"/>
      <c r="T22" s="1"/>
      <c r="U22" s="1"/>
      <c r="V22" s="42"/>
    </row>
    <row r="23" spans="1:22" ht="28.5" x14ac:dyDescent="0.2">
      <c r="A23" s="90"/>
      <c r="B23" s="285" t="s">
        <v>252</v>
      </c>
      <c r="C23" s="286" t="s">
        <v>246</v>
      </c>
      <c r="D23" s="262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9">
        <v>0</v>
      </c>
      <c r="M23" s="1"/>
      <c r="N23" s="1"/>
      <c r="O23" s="1"/>
      <c r="P23" s="1"/>
      <c r="Q23" s="1"/>
      <c r="R23" s="1"/>
      <c r="S23" s="1"/>
      <c r="T23" s="1"/>
      <c r="U23" s="1"/>
      <c r="V23" s="90"/>
    </row>
    <row r="24" spans="1:22" ht="20.100000000000001" customHeight="1" x14ac:dyDescent="0.2">
      <c r="A24" s="42"/>
      <c r="B24" s="285" t="s">
        <v>253</v>
      </c>
      <c r="C24" s="286" t="s">
        <v>247</v>
      </c>
      <c r="D24" s="262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9">
        <v>0</v>
      </c>
      <c r="M24" s="1"/>
      <c r="N24" s="1"/>
      <c r="O24" s="1"/>
      <c r="P24" s="1"/>
      <c r="Q24" s="1"/>
      <c r="R24" s="1"/>
      <c r="S24" s="1"/>
      <c r="T24" s="1"/>
      <c r="U24" s="1"/>
      <c r="V24" s="42"/>
    </row>
    <row r="25" spans="1:22" ht="20.100000000000001" customHeight="1" x14ac:dyDescent="0.2">
      <c r="A25" s="42"/>
      <c r="B25" s="287" t="s">
        <v>254</v>
      </c>
      <c r="C25" s="288" t="s">
        <v>248</v>
      </c>
      <c r="D25" s="26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9">
        <v>0</v>
      </c>
      <c r="M25" s="1"/>
      <c r="N25" s="1"/>
      <c r="O25" s="1"/>
      <c r="P25" s="1"/>
      <c r="Q25" s="1"/>
      <c r="R25" s="1"/>
      <c r="S25" s="1"/>
      <c r="T25" s="1"/>
      <c r="U25" s="1"/>
      <c r="V25" s="42"/>
    </row>
    <row r="26" spans="1:22" ht="11.25" customHeight="1" thickBot="1" x14ac:dyDescent="0.25">
      <c r="A26" s="90"/>
      <c r="B26" s="133"/>
      <c r="C26" s="292"/>
      <c r="D26" s="293"/>
      <c r="E26" s="294"/>
      <c r="F26" s="294"/>
      <c r="G26" s="294"/>
      <c r="H26" s="294"/>
      <c r="I26" s="294"/>
      <c r="J26" s="294"/>
      <c r="K26" s="294"/>
      <c r="L26" s="294"/>
      <c r="M26" s="1"/>
      <c r="N26" s="1"/>
      <c r="O26" s="1"/>
      <c r="P26" s="1"/>
      <c r="Q26" s="1"/>
      <c r="R26" s="1"/>
      <c r="S26" s="1"/>
      <c r="T26" s="1"/>
      <c r="U26" s="1"/>
      <c r="V26" s="90"/>
    </row>
    <row r="27" spans="1:22" ht="20.100000000000001" customHeight="1" thickTop="1" x14ac:dyDescent="0.2">
      <c r="A27" s="42"/>
      <c r="B27" s="295" t="s">
        <v>94</v>
      </c>
      <c r="C27" s="296" t="s">
        <v>250</v>
      </c>
      <c r="D27" s="297">
        <f t="shared" ref="D27:J27" si="6">D9-D17</f>
        <v>0</v>
      </c>
      <c r="E27" s="298">
        <f t="shared" si="6"/>
        <v>0</v>
      </c>
      <c r="F27" s="299">
        <f t="shared" si="6"/>
        <v>0</v>
      </c>
      <c r="G27" s="299">
        <f t="shared" si="6"/>
        <v>0</v>
      </c>
      <c r="H27" s="299">
        <f t="shared" si="6"/>
        <v>0</v>
      </c>
      <c r="I27" s="299">
        <f t="shared" si="6"/>
        <v>0</v>
      </c>
      <c r="J27" s="299">
        <f t="shared" si="6"/>
        <v>0</v>
      </c>
      <c r="K27" s="299">
        <f t="shared" ref="K27:L27" si="7">K9-K17</f>
        <v>0</v>
      </c>
      <c r="L27" s="300">
        <f t="shared" si="7"/>
        <v>0</v>
      </c>
      <c r="M27" s="1"/>
      <c r="N27" s="1"/>
      <c r="O27" s="1"/>
      <c r="P27" s="1"/>
      <c r="Q27" s="1"/>
      <c r="R27" s="1"/>
      <c r="S27" s="1"/>
      <c r="T27" s="1"/>
      <c r="U27" s="1"/>
      <c r="V27" s="42"/>
    </row>
    <row r="28" spans="1:22" ht="11.25" customHeight="1" thickBot="1" x14ac:dyDescent="0.25">
      <c r="A28" s="90"/>
      <c r="B28" s="277"/>
      <c r="C28" s="301"/>
      <c r="D28" s="302"/>
      <c r="E28" s="303"/>
      <c r="F28" s="303"/>
      <c r="G28" s="303"/>
      <c r="H28" s="303"/>
      <c r="I28" s="303"/>
      <c r="J28" s="303"/>
      <c r="K28" s="303"/>
      <c r="L28" s="303"/>
      <c r="M28" s="1"/>
      <c r="N28" s="1"/>
      <c r="O28" s="1"/>
      <c r="P28" s="1"/>
      <c r="Q28" s="1"/>
      <c r="R28" s="1"/>
      <c r="S28" s="1"/>
      <c r="T28" s="1"/>
      <c r="U28" s="1"/>
      <c r="V28" s="90"/>
    </row>
    <row r="29" spans="1:22" ht="20.100000000000001" customHeight="1" x14ac:dyDescent="0.2">
      <c r="A29" s="42"/>
      <c r="B29" s="276" t="s">
        <v>97</v>
      </c>
      <c r="C29" s="288" t="s">
        <v>251</v>
      </c>
      <c r="D29" s="26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9">
        <v>0</v>
      </c>
      <c r="M29" s="1"/>
      <c r="N29" s="1"/>
      <c r="O29" s="1"/>
      <c r="P29" s="1"/>
      <c r="Q29" s="1"/>
      <c r="R29" s="1"/>
      <c r="S29" s="1"/>
      <c r="T29" s="1"/>
      <c r="U29" s="1"/>
      <c r="V29" s="42"/>
    </row>
    <row r="30" spans="1:22" x14ac:dyDescent="0.2">
      <c r="A30" s="42"/>
      <c r="B30" s="57"/>
      <c r="C30" s="280"/>
      <c r="D30" s="281"/>
      <c r="E30" s="1"/>
      <c r="F30" s="1"/>
      <c r="G30" s="1"/>
      <c r="H30" s="1"/>
      <c r="I30" s="1"/>
      <c r="J30" s="1"/>
      <c r="K30" s="133"/>
      <c r="L30" s="1"/>
      <c r="M30" s="1"/>
      <c r="N30" s="1"/>
      <c r="O30" s="1"/>
      <c r="P30" s="1"/>
      <c r="Q30" s="1"/>
      <c r="R30" s="1"/>
      <c r="S30" s="1"/>
      <c r="T30" s="1"/>
      <c r="U30" s="1"/>
      <c r="V30" s="42"/>
    </row>
    <row r="31" spans="1:22" x14ac:dyDescent="0.2">
      <c r="A31" s="42"/>
      <c r="B31" s="57"/>
      <c r="C31" s="280"/>
      <c r="D31" s="281"/>
      <c r="E31" s="1"/>
      <c r="F31" s="1"/>
      <c r="G31" s="1"/>
      <c r="H31" s="1"/>
      <c r="I31" s="1"/>
      <c r="J31" s="1"/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42"/>
    </row>
    <row r="32" spans="1:22" x14ac:dyDescent="0.2">
      <c r="A32" s="42"/>
      <c r="B32" s="57"/>
      <c r="C32" s="280"/>
      <c r="D32" s="281"/>
      <c r="E32" s="1"/>
      <c r="F32" s="1"/>
      <c r="G32" s="1"/>
      <c r="H32" s="1"/>
      <c r="I32" s="1"/>
      <c r="J32" s="1"/>
      <c r="K32" s="133"/>
      <c r="L32" s="1"/>
      <c r="M32" s="1"/>
      <c r="N32" s="1"/>
      <c r="O32" s="1"/>
      <c r="P32" s="1"/>
      <c r="Q32" s="1"/>
      <c r="R32" s="1"/>
      <c r="S32" s="1"/>
      <c r="T32" s="1"/>
      <c r="U32" s="1"/>
      <c r="V32" s="42"/>
    </row>
    <row r="33" spans="1:22" x14ac:dyDescent="0.2">
      <c r="A33" s="42"/>
      <c r="B33" s="57" t="s">
        <v>263</v>
      </c>
      <c r="C33" s="280"/>
      <c r="D33" s="281"/>
      <c r="E33" s="1"/>
      <c r="F33" s="1"/>
      <c r="G33" s="1"/>
      <c r="H33" s="1"/>
      <c r="I33" s="1"/>
      <c r="J33" s="1"/>
      <c r="K33" s="133"/>
      <c r="L33" s="1"/>
      <c r="M33" s="1"/>
      <c r="N33" s="1"/>
      <c r="O33" s="1"/>
      <c r="P33" s="1"/>
      <c r="Q33" s="1"/>
      <c r="R33" s="1"/>
      <c r="S33" s="1"/>
      <c r="T33" s="1"/>
      <c r="U33" s="1"/>
      <c r="V33" s="42"/>
    </row>
    <row r="34" spans="1:22" ht="14.25" customHeight="1" x14ac:dyDescent="0.2">
      <c r="A34" s="42"/>
      <c r="B34" s="57"/>
      <c r="C34" s="280"/>
      <c r="D34" s="281"/>
      <c r="E34" s="1"/>
      <c r="F34" s="1"/>
      <c r="G34" s="500" t="s">
        <v>266</v>
      </c>
      <c r="H34" s="500"/>
      <c r="I34" s="500"/>
      <c r="J34" s="500"/>
      <c r="K34" s="500"/>
      <c r="L34" s="500"/>
      <c r="M34" s="1"/>
      <c r="N34" s="1"/>
      <c r="O34" s="1"/>
      <c r="P34" s="1"/>
      <c r="Q34" s="1"/>
      <c r="R34" s="1"/>
      <c r="S34" s="1"/>
      <c r="T34" s="1"/>
      <c r="U34" s="1"/>
      <c r="V34" s="42"/>
    </row>
    <row r="35" spans="1:22" ht="17.25" customHeight="1" x14ac:dyDescent="0.2">
      <c r="A35" s="42"/>
      <c r="B35" s="354" t="s">
        <v>262</v>
      </c>
      <c r="C35" s="354"/>
      <c r="D35" s="252">
        <v>0</v>
      </c>
      <c r="E35" s="1"/>
      <c r="F35" s="1"/>
      <c r="G35" s="500"/>
      <c r="H35" s="500"/>
      <c r="I35" s="500"/>
      <c r="J35" s="500"/>
      <c r="K35" s="500"/>
      <c r="L35" s="500"/>
      <c r="M35" s="1"/>
      <c r="N35" s="1"/>
      <c r="O35" s="1"/>
      <c r="P35" s="1"/>
      <c r="Q35" s="1"/>
      <c r="R35" s="1"/>
      <c r="S35" s="1"/>
      <c r="T35" s="1"/>
      <c r="U35" s="1"/>
      <c r="V35" s="42"/>
    </row>
    <row r="36" spans="1:22" x14ac:dyDescent="0.2">
      <c r="A36" s="42"/>
      <c r="B36" s="57"/>
      <c r="C36" s="280"/>
      <c r="D36" s="281"/>
      <c r="E36" s="1"/>
      <c r="F36" s="1"/>
      <c r="G36" s="500"/>
      <c r="H36" s="500"/>
      <c r="I36" s="500"/>
      <c r="J36" s="500"/>
      <c r="K36" s="500"/>
      <c r="L36" s="500"/>
      <c r="M36" s="1"/>
      <c r="N36" s="1"/>
      <c r="O36" s="1"/>
      <c r="P36" s="1"/>
      <c r="Q36" s="1"/>
      <c r="R36" s="1"/>
      <c r="S36" s="1"/>
      <c r="T36" s="1"/>
      <c r="U36" s="1"/>
      <c r="V36" s="42"/>
    </row>
    <row r="37" spans="1:22" x14ac:dyDescent="0.2">
      <c r="A37" s="42"/>
      <c r="B37" s="57"/>
      <c r="C37" s="280"/>
      <c r="D37" s="281"/>
      <c r="E37" s="1"/>
      <c r="F37" s="1"/>
      <c r="G37" s="1"/>
      <c r="H37" s="1"/>
      <c r="I37" s="1"/>
      <c r="J37" s="1"/>
      <c r="K37" s="133"/>
      <c r="L37" s="1"/>
      <c r="M37" s="1"/>
      <c r="N37" s="1"/>
      <c r="O37" s="1"/>
      <c r="P37" s="1"/>
      <c r="Q37" s="1"/>
      <c r="R37" s="1"/>
      <c r="S37" s="1"/>
      <c r="T37" s="1"/>
      <c r="U37" s="1"/>
      <c r="V37" s="42"/>
    </row>
    <row r="38" spans="1:22" x14ac:dyDescent="0.2">
      <c r="A38" s="42"/>
      <c r="B38" s="57"/>
      <c r="C38" s="280"/>
      <c r="D38" s="281"/>
      <c r="E38" s="1"/>
      <c r="F38" s="1"/>
      <c r="G38" s="1"/>
      <c r="H38" s="1"/>
      <c r="I38" s="1"/>
      <c r="J38" s="1"/>
      <c r="K38" s="133"/>
      <c r="L38" s="1"/>
      <c r="M38" s="1"/>
      <c r="N38" s="1"/>
      <c r="O38" s="1"/>
      <c r="P38" s="1"/>
      <c r="Q38" s="1"/>
      <c r="R38" s="1"/>
      <c r="S38" s="1"/>
      <c r="T38" s="1"/>
      <c r="U38" s="1"/>
      <c r="V38" s="42"/>
    </row>
    <row r="39" spans="1:22" x14ac:dyDescent="0.2">
      <c r="A39" s="42"/>
      <c r="B39" s="57" t="s">
        <v>264</v>
      </c>
      <c r="C39" s="280"/>
      <c r="D39" s="281"/>
      <c r="E39" s="1"/>
      <c r="F39" s="1"/>
      <c r="G39" s="1"/>
      <c r="H39" s="1"/>
      <c r="I39" s="1"/>
      <c r="J39" s="1"/>
      <c r="K39" s="270"/>
      <c r="L39" s="1"/>
      <c r="M39" s="1"/>
      <c r="N39" s="1"/>
      <c r="O39" s="1"/>
      <c r="P39" s="1"/>
      <c r="Q39" s="1"/>
      <c r="R39" s="1"/>
      <c r="S39" s="1"/>
      <c r="T39" s="1"/>
      <c r="U39" s="1"/>
      <c r="V39" s="42"/>
    </row>
    <row r="40" spans="1:22" ht="15.75" thickBot="1" x14ac:dyDescent="0.25">
      <c r="A40" s="42"/>
      <c r="B40" s="304"/>
      <c r="C40" s="305"/>
      <c r="D40" s="403">
        <f t="shared" ref="D40:L40" si="8">D8</f>
        <v>2021</v>
      </c>
      <c r="E40" s="404">
        <f t="shared" si="8"/>
        <v>2022</v>
      </c>
      <c r="F40" s="405">
        <f t="shared" si="8"/>
        <v>2023</v>
      </c>
      <c r="G40" s="405">
        <f t="shared" si="8"/>
        <v>2024</v>
      </c>
      <c r="H40" s="405">
        <f t="shared" si="8"/>
        <v>2025</v>
      </c>
      <c r="I40" s="405">
        <f t="shared" si="8"/>
        <v>2026</v>
      </c>
      <c r="J40" s="405">
        <f t="shared" si="8"/>
        <v>2027</v>
      </c>
      <c r="K40" s="405">
        <f t="shared" si="8"/>
        <v>2028</v>
      </c>
      <c r="L40" s="406">
        <f t="shared" si="8"/>
        <v>2029</v>
      </c>
      <c r="M40" s="1"/>
      <c r="N40" s="1"/>
      <c r="O40" s="1"/>
      <c r="P40" s="1"/>
      <c r="Q40" s="1"/>
      <c r="R40" s="1"/>
      <c r="S40" s="1"/>
      <c r="T40" s="1"/>
      <c r="U40" s="1"/>
      <c r="V40" s="42"/>
    </row>
    <row r="41" spans="1:22" ht="15" x14ac:dyDescent="0.2">
      <c r="A41" s="180"/>
      <c r="B41" s="306" t="s">
        <v>0</v>
      </c>
      <c r="C41" s="307" t="s">
        <v>177</v>
      </c>
      <c r="D41" s="308">
        <f t="shared" ref="D41:L41" si="9">D42+D43+D48</f>
        <v>0</v>
      </c>
      <c r="E41" s="309">
        <f t="shared" si="9"/>
        <v>0</v>
      </c>
      <c r="F41" s="309">
        <f t="shared" si="9"/>
        <v>0</v>
      </c>
      <c r="G41" s="309">
        <f t="shared" si="9"/>
        <v>0</v>
      </c>
      <c r="H41" s="309">
        <f t="shared" si="9"/>
        <v>0</v>
      </c>
      <c r="I41" s="309">
        <f t="shared" si="9"/>
        <v>0</v>
      </c>
      <c r="J41" s="309">
        <f t="shared" si="9"/>
        <v>0</v>
      </c>
      <c r="K41" s="309">
        <f t="shared" si="9"/>
        <v>0</v>
      </c>
      <c r="L41" s="310">
        <f t="shared" si="9"/>
        <v>0</v>
      </c>
      <c r="M41" s="1"/>
      <c r="N41" s="1"/>
      <c r="O41" s="1"/>
      <c r="P41" s="1"/>
      <c r="Q41" s="1"/>
      <c r="R41" s="1"/>
      <c r="S41" s="1"/>
      <c r="T41" s="1"/>
      <c r="U41" s="1"/>
      <c r="V41" s="180"/>
    </row>
    <row r="42" spans="1:22" ht="15" x14ac:dyDescent="0.2">
      <c r="A42" s="192"/>
      <c r="B42" s="311" t="s">
        <v>60</v>
      </c>
      <c r="C42" s="312" t="s">
        <v>219</v>
      </c>
      <c r="D42" s="441"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442">
        <v>0</v>
      </c>
      <c r="M42" s="1"/>
      <c r="N42" s="1"/>
      <c r="O42" s="1"/>
      <c r="P42" s="1"/>
      <c r="Q42" s="1"/>
      <c r="R42" s="1"/>
      <c r="S42" s="1"/>
      <c r="T42" s="1"/>
      <c r="U42" s="1"/>
      <c r="V42" s="192"/>
    </row>
    <row r="43" spans="1:22" ht="15" x14ac:dyDescent="0.2">
      <c r="A43" s="42"/>
      <c r="B43" s="314" t="s">
        <v>74</v>
      </c>
      <c r="C43" s="315" t="s">
        <v>178</v>
      </c>
      <c r="D43" s="397">
        <f>SUM(D44:D46)</f>
        <v>0</v>
      </c>
      <c r="E43" s="398">
        <f>SUM(E45:E47)</f>
        <v>0</v>
      </c>
      <c r="F43" s="398">
        <f t="shared" ref="F43:L43" si="10">SUM(F45:F47)</f>
        <v>0</v>
      </c>
      <c r="G43" s="398">
        <f t="shared" si="10"/>
        <v>0</v>
      </c>
      <c r="H43" s="398">
        <f t="shared" si="10"/>
        <v>0</v>
      </c>
      <c r="I43" s="398">
        <f t="shared" si="10"/>
        <v>0</v>
      </c>
      <c r="J43" s="398">
        <f t="shared" si="10"/>
        <v>0</v>
      </c>
      <c r="K43" s="398">
        <f t="shared" si="10"/>
        <v>0</v>
      </c>
      <c r="L43" s="400">
        <f t="shared" si="10"/>
        <v>0</v>
      </c>
      <c r="M43" s="1"/>
      <c r="N43" s="1"/>
      <c r="O43" s="1"/>
      <c r="P43" s="1"/>
      <c r="Q43" s="1"/>
      <c r="R43" s="1"/>
      <c r="S43" s="1"/>
      <c r="T43" s="1"/>
      <c r="U43" s="1"/>
      <c r="V43" s="42"/>
    </row>
    <row r="44" spans="1:22" ht="15" thickBot="1" x14ac:dyDescent="0.25">
      <c r="A44" s="90"/>
      <c r="B44" s="316"/>
      <c r="C44" s="317" t="s">
        <v>53</v>
      </c>
      <c r="D44" s="262">
        <v>0</v>
      </c>
      <c r="E44" s="318"/>
      <c r="F44" s="318"/>
      <c r="G44" s="318"/>
      <c r="H44" s="318"/>
      <c r="I44" s="318"/>
      <c r="J44" s="318"/>
      <c r="K44" s="318"/>
      <c r="L44" s="319"/>
      <c r="M44" s="1"/>
      <c r="N44" s="1"/>
      <c r="O44" s="1"/>
      <c r="P44" s="1"/>
      <c r="Q44" s="1"/>
      <c r="R44" s="1"/>
      <c r="S44" s="1"/>
      <c r="T44" s="1"/>
      <c r="U44" s="1"/>
      <c r="V44" s="90"/>
    </row>
    <row r="45" spans="1:22" x14ac:dyDescent="0.2">
      <c r="A45" s="42"/>
      <c r="B45" s="316"/>
      <c r="C45" s="317" t="s">
        <v>279</v>
      </c>
      <c r="D45" s="262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352">
        <v>0</v>
      </c>
      <c r="M45" s="71"/>
      <c r="N45" s="494" t="s">
        <v>282</v>
      </c>
      <c r="O45" s="495"/>
      <c r="P45" s="495"/>
      <c r="Q45" s="495"/>
      <c r="R45" s="495"/>
      <c r="S45" s="495"/>
      <c r="T45" s="495"/>
      <c r="U45" s="496"/>
      <c r="V45" s="71"/>
    </row>
    <row r="46" spans="1:22" ht="15" thickBot="1" x14ac:dyDescent="0.25">
      <c r="A46" s="90"/>
      <c r="B46" s="316"/>
      <c r="C46" s="317" t="s">
        <v>280</v>
      </c>
      <c r="D46" s="262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352">
        <v>0</v>
      </c>
      <c r="M46" s="71"/>
      <c r="N46" s="497" t="s">
        <v>276</v>
      </c>
      <c r="O46" s="498"/>
      <c r="P46" s="498"/>
      <c r="Q46" s="498"/>
      <c r="R46" s="498"/>
      <c r="S46" s="498"/>
      <c r="T46" s="498"/>
      <c r="U46" s="499"/>
      <c r="V46" s="71"/>
    </row>
    <row r="47" spans="1:22" x14ac:dyDescent="0.2">
      <c r="A47" s="42"/>
      <c r="B47" s="316"/>
      <c r="C47" s="317" t="s">
        <v>281</v>
      </c>
      <c r="D47" s="320"/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352">
        <v>0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15" x14ac:dyDescent="0.2">
      <c r="A48" s="42"/>
      <c r="B48" s="321" t="s">
        <v>94</v>
      </c>
      <c r="C48" s="322" t="s">
        <v>220</v>
      </c>
      <c r="D48" s="320"/>
      <c r="E48" s="318"/>
      <c r="F48" s="318"/>
      <c r="G48" s="318"/>
      <c r="H48" s="398">
        <f>H49+H50</f>
        <v>0</v>
      </c>
      <c r="I48" s="439">
        <v>0</v>
      </c>
      <c r="J48" s="439">
        <v>0</v>
      </c>
      <c r="K48" s="439">
        <v>0</v>
      </c>
      <c r="L48" s="440">
        <v>0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x14ac:dyDescent="0.2">
      <c r="A49" s="90"/>
      <c r="B49" s="323"/>
      <c r="C49" s="324" t="s">
        <v>55</v>
      </c>
      <c r="D49" s="325"/>
      <c r="E49" s="318"/>
      <c r="F49" s="318"/>
      <c r="G49" s="318"/>
      <c r="H49" s="118">
        <v>0</v>
      </c>
      <c r="I49" s="118">
        <v>0</v>
      </c>
      <c r="J49" s="118">
        <v>0</v>
      </c>
      <c r="K49" s="118">
        <v>0</v>
      </c>
      <c r="L49" s="352">
        <v>0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ht="15" thickBot="1" x14ac:dyDescent="0.25">
      <c r="A50" s="42"/>
      <c r="B50" s="326"/>
      <c r="C50" s="327" t="s">
        <v>56</v>
      </c>
      <c r="D50" s="325"/>
      <c r="E50" s="318"/>
      <c r="F50" s="318"/>
      <c r="G50" s="318"/>
      <c r="H50" s="118">
        <v>0</v>
      </c>
      <c r="I50" s="118">
        <v>0</v>
      </c>
      <c r="J50" s="118">
        <v>0</v>
      </c>
      <c r="K50" s="118">
        <v>0</v>
      </c>
      <c r="L50" s="353">
        <v>0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ht="15" x14ac:dyDescent="0.2">
      <c r="A51" s="42"/>
      <c r="B51" s="328" t="s">
        <v>5</v>
      </c>
      <c r="C51" s="329" t="s">
        <v>179</v>
      </c>
      <c r="D51" s="330">
        <f>SUM(D52:D59)</f>
        <v>0</v>
      </c>
      <c r="E51" s="331">
        <f t="shared" ref="E51:L51" si="11">SUM(E52:E59)</f>
        <v>0</v>
      </c>
      <c r="F51" s="331">
        <f t="shared" si="11"/>
        <v>0</v>
      </c>
      <c r="G51" s="331">
        <f t="shared" si="11"/>
        <v>0</v>
      </c>
      <c r="H51" s="331">
        <f t="shared" si="11"/>
        <v>0</v>
      </c>
      <c r="I51" s="331">
        <f t="shared" si="11"/>
        <v>0</v>
      </c>
      <c r="J51" s="331">
        <f t="shared" si="11"/>
        <v>0</v>
      </c>
      <c r="K51" s="331">
        <f t="shared" si="11"/>
        <v>0</v>
      </c>
      <c r="L51" s="332">
        <f t="shared" si="11"/>
        <v>0</v>
      </c>
      <c r="M51" s="71"/>
      <c r="N51" s="494" t="s">
        <v>283</v>
      </c>
      <c r="O51" s="495"/>
      <c r="P51" s="495"/>
      <c r="Q51" s="495"/>
      <c r="R51" s="495"/>
      <c r="S51" s="495"/>
      <c r="T51" s="495"/>
      <c r="U51" s="496"/>
      <c r="V51" s="71"/>
    </row>
    <row r="52" spans="1:22" ht="15" thickBot="1" x14ac:dyDescent="0.25">
      <c r="A52" s="90"/>
      <c r="B52" s="333" t="s">
        <v>97</v>
      </c>
      <c r="C52" s="334" t="s">
        <v>180</v>
      </c>
      <c r="D52" s="351">
        <v>0</v>
      </c>
      <c r="E52" s="318"/>
      <c r="F52" s="318"/>
      <c r="G52" s="318"/>
      <c r="H52" s="318"/>
      <c r="I52" s="318"/>
      <c r="J52" s="318"/>
      <c r="K52" s="318"/>
      <c r="L52" s="319"/>
      <c r="M52" s="71"/>
      <c r="N52" s="497" t="s">
        <v>277</v>
      </c>
      <c r="O52" s="498"/>
      <c r="P52" s="498"/>
      <c r="Q52" s="498"/>
      <c r="R52" s="498"/>
      <c r="S52" s="498"/>
      <c r="T52" s="498"/>
      <c r="U52" s="499"/>
      <c r="V52" s="71"/>
    </row>
    <row r="53" spans="1:22" x14ac:dyDescent="0.2">
      <c r="A53" s="42"/>
      <c r="B53" s="335" t="s">
        <v>100</v>
      </c>
      <c r="C53" s="336" t="s">
        <v>181</v>
      </c>
      <c r="D53" s="262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352">
        <v>0</v>
      </c>
      <c r="M53" s="1"/>
      <c r="N53" s="1"/>
      <c r="O53" s="1"/>
      <c r="P53" s="1"/>
      <c r="Q53" s="1"/>
      <c r="R53" s="1"/>
      <c r="S53" s="1"/>
      <c r="T53" s="1"/>
      <c r="U53" s="1"/>
      <c r="V53" s="42"/>
    </row>
    <row r="54" spans="1:22" x14ac:dyDescent="0.2">
      <c r="A54" s="42"/>
      <c r="B54" s="335" t="s">
        <v>135</v>
      </c>
      <c r="C54" s="336" t="s">
        <v>182</v>
      </c>
      <c r="D54" s="262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352">
        <v>0</v>
      </c>
      <c r="M54" s="1"/>
      <c r="N54" s="1"/>
      <c r="O54" s="1"/>
      <c r="P54" s="1"/>
      <c r="Q54" s="1"/>
      <c r="R54" s="1"/>
      <c r="S54" s="1"/>
      <c r="T54" s="1"/>
      <c r="U54" s="1"/>
      <c r="V54" s="42"/>
    </row>
    <row r="55" spans="1:22" x14ac:dyDescent="0.2">
      <c r="A55" s="42"/>
      <c r="B55" s="335" t="s">
        <v>172</v>
      </c>
      <c r="C55" s="336" t="s">
        <v>183</v>
      </c>
      <c r="D55" s="262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352">
        <v>0</v>
      </c>
      <c r="M55" s="1"/>
      <c r="N55" s="1"/>
      <c r="O55" s="1"/>
      <c r="P55" s="1"/>
      <c r="Q55" s="1"/>
      <c r="R55" s="1"/>
      <c r="S55" s="1"/>
      <c r="T55" s="1"/>
      <c r="U55" s="1"/>
      <c r="V55" s="42"/>
    </row>
    <row r="56" spans="1:22" x14ac:dyDescent="0.2">
      <c r="A56" s="42"/>
      <c r="B56" s="335" t="s">
        <v>173</v>
      </c>
      <c r="C56" s="336" t="s">
        <v>184</v>
      </c>
      <c r="D56" s="262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352">
        <v>0</v>
      </c>
      <c r="M56" s="1"/>
      <c r="N56" s="1"/>
      <c r="O56" s="1"/>
      <c r="P56" s="1"/>
      <c r="Q56" s="1"/>
      <c r="R56" s="1"/>
      <c r="S56" s="1"/>
      <c r="T56" s="1"/>
      <c r="U56" s="1"/>
      <c r="V56" s="42"/>
    </row>
    <row r="57" spans="1:22" x14ac:dyDescent="0.2">
      <c r="A57" s="90"/>
      <c r="B57" s="335" t="s">
        <v>174</v>
      </c>
      <c r="C57" s="336" t="s">
        <v>185</v>
      </c>
      <c r="D57" s="262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352">
        <v>0</v>
      </c>
      <c r="M57" s="1"/>
      <c r="N57" s="1"/>
      <c r="O57" s="1"/>
      <c r="P57" s="1"/>
      <c r="Q57" s="1"/>
      <c r="R57" s="1"/>
      <c r="S57" s="1"/>
      <c r="T57" s="1"/>
      <c r="U57" s="1"/>
      <c r="V57" s="90"/>
    </row>
    <row r="58" spans="1:22" x14ac:dyDescent="0.2">
      <c r="A58" s="42"/>
      <c r="B58" s="335" t="s">
        <v>175</v>
      </c>
      <c r="C58" s="336" t="s">
        <v>186</v>
      </c>
      <c r="D58" s="262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352">
        <v>0</v>
      </c>
      <c r="M58" s="1"/>
      <c r="N58" s="1"/>
      <c r="O58" s="1"/>
      <c r="P58" s="1"/>
      <c r="Q58" s="1"/>
      <c r="R58" s="1"/>
      <c r="S58" s="1"/>
      <c r="T58" s="1"/>
      <c r="U58" s="1"/>
      <c r="V58" s="42"/>
    </row>
    <row r="59" spans="1:22" x14ac:dyDescent="0.2">
      <c r="A59" s="42"/>
      <c r="B59" s="337" t="s">
        <v>176</v>
      </c>
      <c r="C59" s="338" t="s">
        <v>187</v>
      </c>
      <c r="D59" s="262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352">
        <v>0</v>
      </c>
      <c r="M59" s="1"/>
      <c r="N59" s="1"/>
      <c r="O59" s="1"/>
      <c r="P59" s="1"/>
      <c r="Q59" s="1"/>
      <c r="R59" s="1"/>
      <c r="S59" s="1"/>
      <c r="T59" s="1"/>
      <c r="U59" s="1"/>
      <c r="V59" s="42"/>
    </row>
    <row r="60" spans="1:22" ht="15.75" thickBot="1" x14ac:dyDescent="0.25">
      <c r="A60" s="90"/>
      <c r="B60" s="339" t="s">
        <v>14</v>
      </c>
      <c r="C60" s="340" t="s">
        <v>188</v>
      </c>
      <c r="D60" s="341">
        <f t="shared" ref="D60:L60" si="12">D41-D51</f>
        <v>0</v>
      </c>
      <c r="E60" s="342">
        <f t="shared" si="12"/>
        <v>0</v>
      </c>
      <c r="F60" s="342">
        <f t="shared" si="12"/>
        <v>0</v>
      </c>
      <c r="G60" s="342">
        <f t="shared" si="12"/>
        <v>0</v>
      </c>
      <c r="H60" s="342">
        <f t="shared" si="12"/>
        <v>0</v>
      </c>
      <c r="I60" s="342">
        <f t="shared" si="12"/>
        <v>0</v>
      </c>
      <c r="J60" s="342">
        <f t="shared" si="12"/>
        <v>0</v>
      </c>
      <c r="K60" s="342">
        <f t="shared" si="12"/>
        <v>0</v>
      </c>
      <c r="L60" s="343">
        <f t="shared" si="12"/>
        <v>0</v>
      </c>
      <c r="M60" s="1"/>
      <c r="N60" s="1"/>
      <c r="O60" s="1"/>
      <c r="P60" s="1"/>
      <c r="Q60" s="1"/>
      <c r="R60" s="1"/>
      <c r="S60" s="1"/>
      <c r="T60" s="1"/>
      <c r="U60" s="1"/>
      <c r="V60" s="90"/>
    </row>
    <row r="61" spans="1:22" ht="15.75" thickBot="1" x14ac:dyDescent="0.25">
      <c r="A61" s="42"/>
      <c r="B61" s="344" t="s">
        <v>17</v>
      </c>
      <c r="C61" s="345" t="s">
        <v>189</v>
      </c>
      <c r="D61" s="346">
        <f>D60</f>
        <v>0</v>
      </c>
      <c r="E61" s="347">
        <f t="shared" ref="E61:L61" si="13">D61+E60</f>
        <v>0</v>
      </c>
      <c r="F61" s="347">
        <f t="shared" si="13"/>
        <v>0</v>
      </c>
      <c r="G61" s="347">
        <f t="shared" si="13"/>
        <v>0</v>
      </c>
      <c r="H61" s="347">
        <f t="shared" si="13"/>
        <v>0</v>
      </c>
      <c r="I61" s="347">
        <f t="shared" si="13"/>
        <v>0</v>
      </c>
      <c r="J61" s="347">
        <f t="shared" si="13"/>
        <v>0</v>
      </c>
      <c r="K61" s="347">
        <f t="shared" si="13"/>
        <v>0</v>
      </c>
      <c r="L61" s="348">
        <f t="shared" si="13"/>
        <v>0</v>
      </c>
      <c r="M61" s="1"/>
      <c r="N61" s="1"/>
      <c r="O61" s="1"/>
      <c r="P61" s="1"/>
      <c r="Q61" s="1"/>
      <c r="R61" s="1"/>
      <c r="S61" s="1"/>
      <c r="T61" s="1"/>
      <c r="U61" s="1"/>
      <c r="V61" s="42"/>
    </row>
    <row r="62" spans="1:22" ht="15" thickTop="1" x14ac:dyDescent="0.2">
      <c r="A62" s="42"/>
      <c r="B62" s="42"/>
      <c r="C62" s="280"/>
      <c r="D62" s="281"/>
      <c r="E62" s="1"/>
      <c r="F62" s="1"/>
      <c r="G62" s="1"/>
      <c r="H62" s="1"/>
      <c r="I62" s="1"/>
      <c r="J62" s="1"/>
      <c r="K62" s="90"/>
      <c r="L62" s="1"/>
      <c r="M62" s="1"/>
      <c r="N62" s="1"/>
      <c r="O62" s="1"/>
      <c r="P62" s="1"/>
      <c r="Q62" s="1"/>
      <c r="R62" s="1"/>
      <c r="S62" s="1"/>
      <c r="T62" s="1"/>
      <c r="U62" s="1"/>
      <c r="V62" s="42"/>
    </row>
    <row r="63" spans="1:22" x14ac:dyDescent="0.2">
      <c r="A63" s="42"/>
      <c r="B63" s="71" t="s">
        <v>255</v>
      </c>
      <c r="C63" s="280"/>
      <c r="D63" s="281"/>
      <c r="E63" s="1"/>
      <c r="F63" s="1"/>
      <c r="G63" s="1"/>
      <c r="H63" s="1"/>
      <c r="I63" s="1"/>
      <c r="J63" s="1"/>
      <c r="K63" s="90"/>
      <c r="L63" s="1"/>
      <c r="M63" s="1"/>
      <c r="N63" s="1"/>
      <c r="O63" s="1"/>
      <c r="P63" s="1"/>
      <c r="Q63" s="1"/>
      <c r="R63" s="1"/>
      <c r="S63" s="1"/>
      <c r="T63" s="1"/>
      <c r="U63" s="1"/>
      <c r="V63" s="42"/>
    </row>
    <row r="64" spans="1:22" x14ac:dyDescent="0.2">
      <c r="B64" s="42"/>
      <c r="C64" s="280"/>
      <c r="D64" s="281"/>
      <c r="E64" s="1"/>
      <c r="F64" s="1"/>
      <c r="G64" s="1"/>
      <c r="H64" s="1"/>
      <c r="I64" s="1"/>
      <c r="J64" s="1"/>
      <c r="K64" s="90"/>
      <c r="L64" s="1"/>
    </row>
  </sheetData>
  <sheetProtection algorithmName="SHA-512" hashValue="nb6UNsoPgf4FLRnR7XXKhCWnUD5zF/s/6eSaDJ90NFmllMsI+6i1mlia07VLbXj8V/yfQK6mEGcb1BOd1D0gNQ==" saltValue="v973trzDfqOtbsF9xm4nRw==" spinCount="100000" sheet="1" objects="1" scenarios="1"/>
  <mergeCells count="7">
    <mergeCell ref="N51:U51"/>
    <mergeCell ref="N52:U52"/>
    <mergeCell ref="C3:G3"/>
    <mergeCell ref="I3:K3"/>
    <mergeCell ref="G34:L36"/>
    <mergeCell ref="N45:U45"/>
    <mergeCell ref="N46:U46"/>
  </mergeCells>
  <conditionalFormatting sqref="D61:L61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textLength" operator="lessThan" allowBlank="1" showInputMessage="1" showErrorMessage="1" errorTitle="Redni broj bilješke" error="Redni broj bilješke mora biti text duljine najviše 10 znakova." sqref="E58:E61 E46" xr:uid="{09099A78-D35E-44C4-83CF-D1AFC3BFFE35}">
      <formula1>10</formula1>
    </dataValidation>
  </dataValidations>
  <pageMargins left="0.7" right="0.7" top="0.75" bottom="0.75" header="0.3" footer="0.3"/>
  <pageSetup paperSize="9" scale="44" orientation="portrait" r:id="rId1"/>
  <rowBreaks count="1" manualBreakCount="1">
    <brk id="29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512E-3110-435D-924C-38CE8391CDF0}">
  <dimension ref="B2:M25"/>
  <sheetViews>
    <sheetView workbookViewId="0"/>
  </sheetViews>
  <sheetFormatPr defaultRowHeight="12.75" x14ac:dyDescent="0.2"/>
  <cols>
    <col min="1" max="1" width="2.85546875" style="1" customWidth="1"/>
    <col min="2" max="2" width="31.28515625" style="1" bestFit="1" customWidth="1"/>
    <col min="3" max="3" width="14.28515625" style="1" hidden="1" customWidth="1"/>
    <col min="4" max="13" width="14.28515625" style="1" customWidth="1"/>
    <col min="14" max="14" width="2.85546875" style="1" customWidth="1"/>
    <col min="15" max="16384" width="9.140625" style="1"/>
  </cols>
  <sheetData>
    <row r="2" spans="2:13" x14ac:dyDescent="0.2">
      <c r="B2" s="259" t="s">
        <v>233</v>
      </c>
    </row>
    <row r="4" spans="2:13" ht="13.5" thickBot="1" x14ac:dyDescent="0.25">
      <c r="B4" s="2" t="s">
        <v>211</v>
      </c>
      <c r="C4" s="3">
        <f>RDG!F7</f>
        <v>2019</v>
      </c>
      <c r="D4" s="3">
        <f>RDG!G7</f>
        <v>2020</v>
      </c>
      <c r="E4" s="4">
        <f>RDG!H7</f>
        <v>2021</v>
      </c>
      <c r="F4" s="3">
        <f>RDG!I7</f>
        <v>2022</v>
      </c>
      <c r="G4" s="3">
        <f>RDG!J7</f>
        <v>2023</v>
      </c>
      <c r="H4" s="3">
        <f>RDG!K7</f>
        <v>2024</v>
      </c>
      <c r="I4" s="3">
        <f>RDG!L7</f>
        <v>2025</v>
      </c>
      <c r="J4" s="3">
        <f>RDG!M7</f>
        <v>2026</v>
      </c>
      <c r="K4" s="3">
        <f>RDG!N7</f>
        <v>2027</v>
      </c>
      <c r="L4" s="3">
        <f>RDG!O7</f>
        <v>2028</v>
      </c>
      <c r="M4" s="5">
        <f>RDG!P7</f>
        <v>2029</v>
      </c>
    </row>
    <row r="5" spans="2:13" x14ac:dyDescent="0.2">
      <c r="B5" s="6" t="s">
        <v>190</v>
      </c>
      <c r="C5" s="7"/>
      <c r="D5" s="7"/>
      <c r="E5" s="8"/>
      <c r="F5" s="9"/>
      <c r="G5" s="9"/>
      <c r="H5" s="9"/>
      <c r="I5" s="9"/>
      <c r="J5" s="9"/>
      <c r="K5" s="9"/>
      <c r="L5" s="10"/>
      <c r="M5" s="11"/>
    </row>
    <row r="6" spans="2:13" x14ac:dyDescent="0.2">
      <c r="B6" s="12" t="s">
        <v>191</v>
      </c>
      <c r="C6" s="13" t="s">
        <v>192</v>
      </c>
      <c r="D6" s="14" t="e">
        <f>RDG!G9/RDG!F9-1</f>
        <v>#DIV/0!</v>
      </c>
      <c r="E6" s="15" t="e">
        <f>RDG!H9/RDG!G9-1</f>
        <v>#DIV/0!</v>
      </c>
      <c r="F6" s="16" t="e">
        <f>RDG!I9/RDG!H9-1</f>
        <v>#DIV/0!</v>
      </c>
      <c r="G6" s="14" t="e">
        <f>RDG!J9/RDG!I9-1</f>
        <v>#DIV/0!</v>
      </c>
      <c r="H6" s="14" t="e">
        <f>RDG!K9/RDG!J9-1</f>
        <v>#DIV/0!</v>
      </c>
      <c r="I6" s="14" t="e">
        <f>RDG!L9/RDG!K9-1</f>
        <v>#DIV/0!</v>
      </c>
      <c r="J6" s="14" t="e">
        <f>RDG!M9/RDG!L9-1</f>
        <v>#DIV/0!</v>
      </c>
      <c r="K6" s="14" t="e">
        <f>RDG!N9/RDG!M9-1</f>
        <v>#DIV/0!</v>
      </c>
      <c r="L6" s="14" t="e">
        <f>RDG!O9/RDG!N9-1</f>
        <v>#DIV/0!</v>
      </c>
      <c r="M6" s="17" t="e">
        <f>RDG!P9/RDG!O9-1</f>
        <v>#DIV/0!</v>
      </c>
    </row>
    <row r="7" spans="2:13" x14ac:dyDescent="0.2">
      <c r="B7" s="12" t="s">
        <v>193</v>
      </c>
      <c r="C7" s="14" t="e">
        <f>RDG!F21</f>
        <v>#DIV/0!</v>
      </c>
      <c r="D7" s="14" t="e">
        <f>RDG!G21</f>
        <v>#DIV/0!</v>
      </c>
      <c r="E7" s="15" t="e">
        <f>RDG!H21</f>
        <v>#DIV/0!</v>
      </c>
      <c r="F7" s="16" t="e">
        <f>RDG!I21</f>
        <v>#DIV/0!</v>
      </c>
      <c r="G7" s="14" t="e">
        <f>RDG!J21</f>
        <v>#DIV/0!</v>
      </c>
      <c r="H7" s="14" t="e">
        <f>RDG!K21</f>
        <v>#DIV/0!</v>
      </c>
      <c r="I7" s="14" t="e">
        <f>RDG!L21</f>
        <v>#DIV/0!</v>
      </c>
      <c r="J7" s="14" t="e">
        <f>RDG!M21</f>
        <v>#DIV/0!</v>
      </c>
      <c r="K7" s="14" t="e">
        <f>RDG!N21</f>
        <v>#DIV/0!</v>
      </c>
      <c r="L7" s="14" t="e">
        <f>RDG!O21</f>
        <v>#DIV/0!</v>
      </c>
      <c r="M7" s="17" t="e">
        <f>RDG!P21</f>
        <v>#DIV/0!</v>
      </c>
    </row>
    <row r="8" spans="2:13" x14ac:dyDescent="0.2">
      <c r="B8" s="12" t="s">
        <v>194</v>
      </c>
      <c r="C8" s="14" t="e">
        <f>RDG!F31</f>
        <v>#DIV/0!</v>
      </c>
      <c r="D8" s="14" t="e">
        <f>RDG!G31</f>
        <v>#DIV/0!</v>
      </c>
      <c r="E8" s="15" t="e">
        <f>RDG!H31</f>
        <v>#DIV/0!</v>
      </c>
      <c r="F8" s="16" t="e">
        <f>RDG!I31</f>
        <v>#DIV/0!</v>
      </c>
      <c r="G8" s="14" t="e">
        <f>RDG!J31</f>
        <v>#DIV/0!</v>
      </c>
      <c r="H8" s="14" t="e">
        <f>RDG!K31</f>
        <v>#DIV/0!</v>
      </c>
      <c r="I8" s="14" t="e">
        <f>RDG!L31</f>
        <v>#DIV/0!</v>
      </c>
      <c r="J8" s="14" t="e">
        <f>RDG!M31</f>
        <v>#DIV/0!</v>
      </c>
      <c r="K8" s="14" t="e">
        <f>RDG!N31</f>
        <v>#DIV/0!</v>
      </c>
      <c r="L8" s="14" t="e">
        <f>RDG!O31</f>
        <v>#DIV/0!</v>
      </c>
      <c r="M8" s="17" t="e">
        <f>RDG!P31</f>
        <v>#DIV/0!</v>
      </c>
    </row>
    <row r="9" spans="2:13" x14ac:dyDescent="0.2">
      <c r="B9" s="12" t="s">
        <v>195</v>
      </c>
      <c r="C9" s="14" t="e">
        <f>RDG!F55</f>
        <v>#DIV/0!</v>
      </c>
      <c r="D9" s="14" t="e">
        <f>RDG!G55</f>
        <v>#DIV/0!</v>
      </c>
      <c r="E9" s="15" t="e">
        <f>RDG!H55</f>
        <v>#DIV/0!</v>
      </c>
      <c r="F9" s="16" t="e">
        <f>RDG!I55</f>
        <v>#DIV/0!</v>
      </c>
      <c r="G9" s="14" t="e">
        <f>RDG!J55</f>
        <v>#DIV/0!</v>
      </c>
      <c r="H9" s="14" t="e">
        <f>RDG!K55</f>
        <v>#DIV/0!</v>
      </c>
      <c r="I9" s="14" t="e">
        <f>RDG!L55</f>
        <v>#DIV/0!</v>
      </c>
      <c r="J9" s="14" t="e">
        <f>RDG!M55</f>
        <v>#DIV/0!</v>
      </c>
      <c r="K9" s="14" t="e">
        <f>RDG!N55</f>
        <v>#DIV/0!</v>
      </c>
      <c r="L9" s="14" t="e">
        <f>RDG!O55</f>
        <v>#DIV/0!</v>
      </c>
      <c r="M9" s="17" t="e">
        <f>RDG!P55</f>
        <v>#DIV/0!</v>
      </c>
    </row>
    <row r="10" spans="2:13" x14ac:dyDescent="0.2">
      <c r="B10" s="18" t="s">
        <v>59</v>
      </c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2"/>
    </row>
    <row r="11" spans="2:13" x14ac:dyDescent="0.2">
      <c r="B11" s="12" t="s">
        <v>196</v>
      </c>
      <c r="C11" s="13" t="s">
        <v>192</v>
      </c>
      <c r="D11" s="23">
        <f>(BILANCA!G9+BILANCA!G16)-(BILANCA!F9+BILANCA!F16)+RDG!G33</f>
        <v>0</v>
      </c>
      <c r="E11" s="24">
        <f>(BILANCA!H9+BILANCA!H16)-(BILANCA!G9+BILANCA!G16)+RDG!H33</f>
        <v>0</v>
      </c>
      <c r="F11" s="25">
        <f>(BILANCA!I9+BILANCA!I16)-(BILANCA!H9+BILANCA!H16)+RDG!I33</f>
        <v>0</v>
      </c>
      <c r="G11" s="23">
        <f>(BILANCA!J9+BILANCA!J16)-(BILANCA!I9+BILANCA!I16)+RDG!J33</f>
        <v>0</v>
      </c>
      <c r="H11" s="23">
        <f>(BILANCA!K9+BILANCA!K16)-(BILANCA!J9+BILANCA!J16)+RDG!K33</f>
        <v>0</v>
      </c>
      <c r="I11" s="23">
        <f>(BILANCA!L9+BILANCA!L16)-(BILANCA!K9+BILANCA!K16)+RDG!L33</f>
        <v>0</v>
      </c>
      <c r="J11" s="23">
        <f>(BILANCA!M9+BILANCA!M16)-(BILANCA!L9+BILANCA!L16)+RDG!M33</f>
        <v>0</v>
      </c>
      <c r="K11" s="23">
        <f>(BILANCA!N9+BILANCA!N16)-(BILANCA!M9+BILANCA!M16)+RDG!N33</f>
        <v>0</v>
      </c>
      <c r="L11" s="23">
        <f>(BILANCA!O9+BILANCA!O16)-(BILANCA!N9+BILANCA!N16)+RDG!O33</f>
        <v>0</v>
      </c>
      <c r="M11" s="26">
        <f>(BILANCA!P9+BILANCA!P16)-(BILANCA!O9+BILANCA!O16)+RDG!P33</f>
        <v>0</v>
      </c>
    </row>
    <row r="12" spans="2:13" x14ac:dyDescent="0.2">
      <c r="B12" s="12" t="s">
        <v>197</v>
      </c>
      <c r="C12" s="27" t="e">
        <f>RDG!F8/(BILANCA!F9+BILANCA!F16)</f>
        <v>#DIV/0!</v>
      </c>
      <c r="D12" s="27" t="e">
        <f>RDG!G8/(BILANCA!G9+BILANCA!G16)</f>
        <v>#DIV/0!</v>
      </c>
      <c r="E12" s="28" t="e">
        <f>RDG!H8/(BILANCA!H9+BILANCA!H16)</f>
        <v>#DIV/0!</v>
      </c>
      <c r="F12" s="29" t="e">
        <f>RDG!I8/(BILANCA!I9+BILANCA!I16)</f>
        <v>#DIV/0!</v>
      </c>
      <c r="G12" s="27" t="e">
        <f>RDG!J8/(BILANCA!J9+BILANCA!J16)</f>
        <v>#DIV/0!</v>
      </c>
      <c r="H12" s="27" t="e">
        <f>RDG!K8/(BILANCA!K9+BILANCA!K16)</f>
        <v>#DIV/0!</v>
      </c>
      <c r="I12" s="27" t="e">
        <f>RDG!L8/(BILANCA!L9+BILANCA!L16)</f>
        <v>#DIV/0!</v>
      </c>
      <c r="J12" s="27" t="e">
        <f>RDG!M8/(BILANCA!M9+BILANCA!M16)</f>
        <v>#DIV/0!</v>
      </c>
      <c r="K12" s="27" t="e">
        <f>RDG!N8/(BILANCA!N9+BILANCA!N16)</f>
        <v>#DIV/0!</v>
      </c>
      <c r="L12" s="27" t="e">
        <f>RDG!O8/(BILANCA!O9+BILANCA!O16)</f>
        <v>#DIV/0!</v>
      </c>
      <c r="M12" s="30" t="e">
        <f>RDG!P8/(BILANCA!P9+BILANCA!P16)</f>
        <v>#DIV/0!</v>
      </c>
    </row>
    <row r="13" spans="2:13" x14ac:dyDescent="0.2">
      <c r="B13" s="18" t="s">
        <v>198</v>
      </c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2"/>
    </row>
    <row r="14" spans="2:13" x14ac:dyDescent="0.2">
      <c r="B14" s="12" t="s">
        <v>199</v>
      </c>
      <c r="C14" s="23">
        <f>BILANCA!F29-BILANCA!F53</f>
        <v>0</v>
      </c>
      <c r="D14" s="23">
        <f>BILANCA!G29-BILANCA!G53</f>
        <v>0</v>
      </c>
      <c r="E14" s="24">
        <f>BILANCA!H29-BILANCA!H53</f>
        <v>0</v>
      </c>
      <c r="F14" s="25">
        <f>BILANCA!I29-BILANCA!I53</f>
        <v>0</v>
      </c>
      <c r="G14" s="23">
        <f>BILANCA!J29-BILANCA!J53</f>
        <v>0</v>
      </c>
      <c r="H14" s="23">
        <f>BILANCA!K29-BILANCA!K53</f>
        <v>0</v>
      </c>
      <c r="I14" s="23">
        <f>BILANCA!L29-BILANCA!L53</f>
        <v>0</v>
      </c>
      <c r="J14" s="23">
        <f>BILANCA!M29-BILANCA!M53</f>
        <v>0</v>
      </c>
      <c r="K14" s="23">
        <f>BILANCA!N29-BILANCA!N53</f>
        <v>0</v>
      </c>
      <c r="L14" s="23">
        <f>BILANCA!O29-BILANCA!O53</f>
        <v>0</v>
      </c>
      <c r="M14" s="26">
        <f>BILANCA!P29-BILANCA!P53</f>
        <v>0</v>
      </c>
    </row>
    <row r="15" spans="2:13" x14ac:dyDescent="0.2">
      <c r="B15" s="12" t="s">
        <v>200</v>
      </c>
      <c r="C15" s="23">
        <f>BILANCA!F29-(BILANCA!F53-BILANCA!F54)</f>
        <v>0</v>
      </c>
      <c r="D15" s="23">
        <f>BILANCA!G29-(BILANCA!G53-BILANCA!G54)</f>
        <v>0</v>
      </c>
      <c r="E15" s="24">
        <f>BILANCA!H29-(BILANCA!H53-BILANCA!H54)</f>
        <v>0</v>
      </c>
      <c r="F15" s="25">
        <f>BILANCA!I29-(BILANCA!I53-BILANCA!I54)</f>
        <v>0</v>
      </c>
      <c r="G15" s="23">
        <f>BILANCA!J29-(BILANCA!J53-BILANCA!J54)</f>
        <v>0</v>
      </c>
      <c r="H15" s="23">
        <f>BILANCA!K29-(BILANCA!K53-BILANCA!K54)</f>
        <v>0</v>
      </c>
      <c r="I15" s="23">
        <f>BILANCA!L29-(BILANCA!L53-BILANCA!L54)</f>
        <v>0</v>
      </c>
      <c r="J15" s="23">
        <f>BILANCA!M29-(BILANCA!M53-BILANCA!M54)</f>
        <v>0</v>
      </c>
      <c r="K15" s="23">
        <f>BILANCA!N29-(BILANCA!N53-BILANCA!N54)</f>
        <v>0</v>
      </c>
      <c r="L15" s="23">
        <f>BILANCA!O29-(BILANCA!O53-BILANCA!O54)</f>
        <v>0</v>
      </c>
      <c r="M15" s="26">
        <f>BILANCA!P29-(BILANCA!P53-BILANCA!P54)</f>
        <v>0</v>
      </c>
    </row>
    <row r="16" spans="2:13" x14ac:dyDescent="0.2">
      <c r="B16" s="12" t="s">
        <v>201</v>
      </c>
      <c r="C16" s="27" t="e">
        <f>BILANCA!F29/BILANCA!F53</f>
        <v>#DIV/0!</v>
      </c>
      <c r="D16" s="27" t="e">
        <f>BILANCA!G29/BILANCA!G53</f>
        <v>#DIV/0!</v>
      </c>
      <c r="E16" s="28" t="e">
        <f>BILANCA!H29/BILANCA!H53</f>
        <v>#DIV/0!</v>
      </c>
      <c r="F16" s="29" t="e">
        <f>BILANCA!I29/BILANCA!I53</f>
        <v>#DIV/0!</v>
      </c>
      <c r="G16" s="27" t="e">
        <f>BILANCA!J29/BILANCA!J53</f>
        <v>#DIV/0!</v>
      </c>
      <c r="H16" s="27" t="e">
        <f>BILANCA!K29/BILANCA!K53</f>
        <v>#DIV/0!</v>
      </c>
      <c r="I16" s="27" t="e">
        <f>BILANCA!L29/BILANCA!L53</f>
        <v>#DIV/0!</v>
      </c>
      <c r="J16" s="27" t="e">
        <f>BILANCA!M29/BILANCA!M53</f>
        <v>#DIV/0!</v>
      </c>
      <c r="K16" s="27" t="e">
        <f>BILANCA!N29/BILANCA!N53</f>
        <v>#DIV/0!</v>
      </c>
      <c r="L16" s="27" t="e">
        <f>BILANCA!O29/BILANCA!O53</f>
        <v>#DIV/0!</v>
      </c>
      <c r="M16" s="30" t="e">
        <f>BILANCA!P29/BILANCA!P53</f>
        <v>#DIV/0!</v>
      </c>
    </row>
    <row r="17" spans="2:13" x14ac:dyDescent="0.2">
      <c r="B17" s="12" t="s">
        <v>202</v>
      </c>
      <c r="C17" s="27" t="e">
        <f>(BILANCA!F29-BILANCA!F30)/BILANCA!F53</f>
        <v>#DIV/0!</v>
      </c>
      <c r="D17" s="27" t="e">
        <f>(BILANCA!G29-BILANCA!G30)/BILANCA!G53</f>
        <v>#DIV/0!</v>
      </c>
      <c r="E17" s="28" t="e">
        <f>(BILANCA!H29-BILANCA!H30)/BILANCA!H53</f>
        <v>#DIV/0!</v>
      </c>
      <c r="F17" s="29" t="e">
        <f>(BILANCA!I29-BILANCA!I30)/BILANCA!I53</f>
        <v>#DIV/0!</v>
      </c>
      <c r="G17" s="27" t="e">
        <f>(BILANCA!J29-BILANCA!J30)/BILANCA!J53</f>
        <v>#DIV/0!</v>
      </c>
      <c r="H17" s="27" t="e">
        <f>(BILANCA!K29-BILANCA!K30)/BILANCA!K53</f>
        <v>#DIV/0!</v>
      </c>
      <c r="I17" s="27" t="e">
        <f>(BILANCA!L29-BILANCA!L30)/BILANCA!L53</f>
        <v>#DIV/0!</v>
      </c>
      <c r="J17" s="27" t="e">
        <f>(BILANCA!M29-BILANCA!M30)/BILANCA!M53</f>
        <v>#DIV/0!</v>
      </c>
      <c r="K17" s="27" t="e">
        <f>(BILANCA!N29-BILANCA!N30)/BILANCA!N53</f>
        <v>#DIV/0!</v>
      </c>
      <c r="L17" s="27" t="e">
        <f>(BILANCA!O29-BILANCA!O30)/BILANCA!O53</f>
        <v>#DIV/0!</v>
      </c>
      <c r="M17" s="30" t="e">
        <f>(BILANCA!P29-BILANCA!P30)/BILANCA!P53</f>
        <v>#DIV/0!</v>
      </c>
    </row>
    <row r="18" spans="2:13" x14ac:dyDescent="0.2">
      <c r="B18" s="12" t="s">
        <v>203</v>
      </c>
      <c r="C18" s="27" t="e">
        <f>BILANCA!F34/BILANCA!F53</f>
        <v>#DIV/0!</v>
      </c>
      <c r="D18" s="27" t="e">
        <f>BILANCA!G34/BILANCA!G53</f>
        <v>#DIV/0!</v>
      </c>
      <c r="E18" s="28" t="e">
        <f>BILANCA!H34/BILANCA!H53</f>
        <v>#DIV/0!</v>
      </c>
      <c r="F18" s="29" t="e">
        <f>BILANCA!I34/BILANCA!I53</f>
        <v>#DIV/0!</v>
      </c>
      <c r="G18" s="27" t="e">
        <f>BILANCA!J34/BILANCA!J53</f>
        <v>#DIV/0!</v>
      </c>
      <c r="H18" s="27" t="e">
        <f>BILANCA!K34/BILANCA!K53</f>
        <v>#DIV/0!</v>
      </c>
      <c r="I18" s="27" t="e">
        <f>BILANCA!L34/BILANCA!L53</f>
        <v>#DIV/0!</v>
      </c>
      <c r="J18" s="27" t="e">
        <f>BILANCA!M34/BILANCA!M53</f>
        <v>#DIV/0!</v>
      </c>
      <c r="K18" s="27" t="e">
        <f>BILANCA!N34/BILANCA!N53</f>
        <v>#DIV/0!</v>
      </c>
      <c r="L18" s="27" t="e">
        <f>BILANCA!O34/BILANCA!O53</f>
        <v>#DIV/0!</v>
      </c>
      <c r="M18" s="30" t="e">
        <f>BILANCA!P34/BILANCA!P53</f>
        <v>#DIV/0!</v>
      </c>
    </row>
    <row r="19" spans="2:13" x14ac:dyDescent="0.2">
      <c r="B19" s="18" t="s">
        <v>204</v>
      </c>
      <c r="C19" s="19"/>
      <c r="D19" s="19"/>
      <c r="E19" s="20"/>
      <c r="F19" s="21"/>
      <c r="G19" s="21"/>
      <c r="H19" s="21"/>
      <c r="I19" s="21"/>
      <c r="J19" s="21"/>
      <c r="K19" s="21"/>
      <c r="L19" s="21"/>
      <c r="M19" s="22"/>
    </row>
    <row r="20" spans="2:13" x14ac:dyDescent="0.2">
      <c r="B20" s="12" t="s">
        <v>205</v>
      </c>
      <c r="C20" s="31" t="e">
        <f>(BILANCA!F8+BILANCA!F29)/BILANCA!F41</f>
        <v>#DIV/0!</v>
      </c>
      <c r="D20" s="31" t="e">
        <f>(BILANCA!G8+BILANCA!G29)/BILANCA!G41</f>
        <v>#DIV/0!</v>
      </c>
      <c r="E20" s="32" t="e">
        <f>(BILANCA!H8+BILANCA!H29)/BILANCA!H41</f>
        <v>#DIV/0!</v>
      </c>
      <c r="F20" s="33" t="e">
        <f>(BILANCA!I8+BILANCA!I29)/BILANCA!I41</f>
        <v>#DIV/0!</v>
      </c>
      <c r="G20" s="31" t="e">
        <f>(BILANCA!J8+BILANCA!J29)/BILANCA!J41</f>
        <v>#DIV/0!</v>
      </c>
      <c r="H20" s="31" t="e">
        <f>(BILANCA!K8+BILANCA!K29)/BILANCA!K41</f>
        <v>#DIV/0!</v>
      </c>
      <c r="I20" s="31" t="e">
        <f>(BILANCA!L8+BILANCA!L29)/BILANCA!L41</f>
        <v>#DIV/0!</v>
      </c>
      <c r="J20" s="31" t="e">
        <f>(BILANCA!M8+BILANCA!M29)/BILANCA!M41</f>
        <v>#DIV/0!</v>
      </c>
      <c r="K20" s="31" t="e">
        <f>(BILANCA!N8+BILANCA!N29)/BILANCA!N41</f>
        <v>#DIV/0!</v>
      </c>
      <c r="L20" s="31" t="e">
        <f>(BILANCA!O8+BILANCA!O29)/BILANCA!O41</f>
        <v>#DIV/0!</v>
      </c>
      <c r="M20" s="34" t="e">
        <f>(BILANCA!P8+BILANCA!P29)/BILANCA!P41</f>
        <v>#DIV/0!</v>
      </c>
    </row>
    <row r="21" spans="2:13" x14ac:dyDescent="0.2">
      <c r="B21" s="12" t="s">
        <v>210</v>
      </c>
      <c r="C21" s="23">
        <f>BILANCA!F51+BILANCA!F54</f>
        <v>0</v>
      </c>
      <c r="D21" s="23">
        <f>BILANCA!G51+BILANCA!G54</f>
        <v>0</v>
      </c>
      <c r="E21" s="24">
        <f>BILANCA!H51+BILANCA!H54</f>
        <v>0</v>
      </c>
      <c r="F21" s="25">
        <f>BILANCA!I51+BILANCA!I54</f>
        <v>0</v>
      </c>
      <c r="G21" s="23">
        <f>BILANCA!J51+BILANCA!J54</f>
        <v>0</v>
      </c>
      <c r="H21" s="23">
        <f>BILANCA!K51+BILANCA!K54</f>
        <v>0</v>
      </c>
      <c r="I21" s="23">
        <f>BILANCA!L51+BILANCA!L54</f>
        <v>0</v>
      </c>
      <c r="J21" s="23">
        <f>BILANCA!M51+BILANCA!M54</f>
        <v>0</v>
      </c>
      <c r="K21" s="23">
        <f>BILANCA!N51+BILANCA!N54</f>
        <v>0</v>
      </c>
      <c r="L21" s="23">
        <f>BILANCA!O51+BILANCA!O54</f>
        <v>0</v>
      </c>
      <c r="M21" s="26">
        <f>BILANCA!P51+BILANCA!P54</f>
        <v>0</v>
      </c>
    </row>
    <row r="22" spans="2:13" x14ac:dyDescent="0.2">
      <c r="B22" s="12" t="s">
        <v>206</v>
      </c>
      <c r="C22" s="27" t="e">
        <f>C21/BILANCA!F41</f>
        <v>#DIV/0!</v>
      </c>
      <c r="D22" s="27" t="e">
        <f>D21/BILANCA!G41</f>
        <v>#DIV/0!</v>
      </c>
      <c r="E22" s="28" t="e">
        <f>E21/BILANCA!H41</f>
        <v>#DIV/0!</v>
      </c>
      <c r="F22" s="29" t="e">
        <f>F21/BILANCA!I41</f>
        <v>#DIV/0!</v>
      </c>
      <c r="G22" s="27" t="e">
        <f>G21/BILANCA!J41</f>
        <v>#DIV/0!</v>
      </c>
      <c r="H22" s="27" t="e">
        <f>H21/BILANCA!K41</f>
        <v>#DIV/0!</v>
      </c>
      <c r="I22" s="27" t="e">
        <f>I21/BILANCA!L41</f>
        <v>#DIV/0!</v>
      </c>
      <c r="J22" s="27" t="e">
        <f>J21/BILANCA!M41</f>
        <v>#DIV/0!</v>
      </c>
      <c r="K22" s="27" t="e">
        <f>K21/BILANCA!N41</f>
        <v>#DIV/0!</v>
      </c>
      <c r="L22" s="27" t="e">
        <f>L21/BILANCA!O41</f>
        <v>#DIV/0!</v>
      </c>
      <c r="M22" s="30" t="e">
        <f>M21/BILANCA!P41</f>
        <v>#DIV/0!</v>
      </c>
    </row>
    <row r="23" spans="2:13" x14ac:dyDescent="0.2">
      <c r="B23" s="12" t="s">
        <v>207</v>
      </c>
      <c r="C23" s="27" t="e">
        <f>C21/RDG!F30</f>
        <v>#DIV/0!</v>
      </c>
      <c r="D23" s="27" t="e">
        <f>D21/RDG!G30</f>
        <v>#DIV/0!</v>
      </c>
      <c r="E23" s="28" t="e">
        <f>E21/RDG!H30</f>
        <v>#DIV/0!</v>
      </c>
      <c r="F23" s="29" t="e">
        <f>F21/RDG!I30</f>
        <v>#DIV/0!</v>
      </c>
      <c r="G23" s="27" t="e">
        <f>G21/RDG!J30</f>
        <v>#DIV/0!</v>
      </c>
      <c r="H23" s="27" t="e">
        <f>H21/RDG!K30</f>
        <v>#DIV/0!</v>
      </c>
      <c r="I23" s="27" t="e">
        <f>I21/RDG!L30</f>
        <v>#DIV/0!</v>
      </c>
      <c r="J23" s="27" t="e">
        <f>J21/RDG!M30</f>
        <v>#DIV/0!</v>
      </c>
      <c r="K23" s="27" t="e">
        <f>K21/RDG!N30</f>
        <v>#DIV/0!</v>
      </c>
      <c r="L23" s="27" t="e">
        <f>L21/RDG!O30</f>
        <v>#DIV/0!</v>
      </c>
      <c r="M23" s="30" t="e">
        <f>M21/RDG!P30</f>
        <v>#DIV/0!</v>
      </c>
    </row>
    <row r="24" spans="2:13" x14ac:dyDescent="0.2">
      <c r="B24" s="12" t="s">
        <v>208</v>
      </c>
      <c r="C24" s="31" t="e">
        <f>BILANCA!F54/RDG!F9</f>
        <v>#DIV/0!</v>
      </c>
      <c r="D24" s="31" t="e">
        <f>BILANCA!G54/RDG!G9</f>
        <v>#DIV/0!</v>
      </c>
      <c r="E24" s="32" t="e">
        <f>BILANCA!H54/RDG!H9</f>
        <v>#DIV/0!</v>
      </c>
      <c r="F24" s="33" t="e">
        <f>BILANCA!I54/RDG!I9</f>
        <v>#DIV/0!</v>
      </c>
      <c r="G24" s="31" t="e">
        <f>BILANCA!J54/RDG!J9</f>
        <v>#DIV/0!</v>
      </c>
      <c r="H24" s="31" t="e">
        <f>BILANCA!K54/RDG!K9</f>
        <v>#DIV/0!</v>
      </c>
      <c r="I24" s="31" t="e">
        <f>BILANCA!L54/RDG!L9</f>
        <v>#DIV/0!</v>
      </c>
      <c r="J24" s="31" t="e">
        <f>BILANCA!M54/RDG!M9</f>
        <v>#DIV/0!</v>
      </c>
      <c r="K24" s="31" t="e">
        <f>BILANCA!N54/RDG!N9</f>
        <v>#DIV/0!</v>
      </c>
      <c r="L24" s="31" t="e">
        <f>BILANCA!O54/RDG!O9</f>
        <v>#DIV/0!</v>
      </c>
      <c r="M24" s="34" t="e">
        <f>BILANCA!P54/RDG!P9</f>
        <v>#DIV/0!</v>
      </c>
    </row>
    <row r="25" spans="2:13" x14ac:dyDescent="0.2">
      <c r="B25" s="35" t="s">
        <v>209</v>
      </c>
      <c r="C25" s="36" t="e">
        <f>RDG!F37/RDG!F41</f>
        <v>#DIV/0!</v>
      </c>
      <c r="D25" s="36" t="e">
        <f>RDG!G37/RDG!G41</f>
        <v>#DIV/0!</v>
      </c>
      <c r="E25" s="37" t="e">
        <f>RDG!H37/RDG!H41</f>
        <v>#DIV/0!</v>
      </c>
      <c r="F25" s="38" t="e">
        <f>RDG!I37/RDG!I41</f>
        <v>#DIV/0!</v>
      </c>
      <c r="G25" s="36" t="e">
        <f>RDG!J37/RDG!J41</f>
        <v>#DIV/0!</v>
      </c>
      <c r="H25" s="36" t="e">
        <f>RDG!K37/RDG!K41</f>
        <v>#DIV/0!</v>
      </c>
      <c r="I25" s="36" t="e">
        <f>RDG!L37/RDG!L41</f>
        <v>#DIV/0!</v>
      </c>
      <c r="J25" s="36" t="e">
        <f>RDG!M37/RDG!M41</f>
        <v>#DIV/0!</v>
      </c>
      <c r="K25" s="36" t="e">
        <f>RDG!N37/RDG!N41</f>
        <v>#DIV/0!</v>
      </c>
      <c r="L25" s="36" t="e">
        <f>RDG!O37/RDG!O41</f>
        <v>#DIV/0!</v>
      </c>
      <c r="M25" s="39" t="e">
        <f>RDG!P37/RDG!P41</f>
        <v>#DIV/0!</v>
      </c>
    </row>
  </sheetData>
  <sheetProtection algorithmName="SHA-512" hashValue="84FEkwxG8aAdWuNJL1Ycge7P3IOWz4lL4RG2jGzxLd2Q/FcpjKSaZ+8unu63q0xSx6V03pQFeIHLLL7lKw8+9Q==" saltValue="Ws6ylvPwcvH1qFUTJz2I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7</vt:i4>
      </vt:variant>
    </vt:vector>
  </HeadingPairs>
  <TitlesOfParts>
    <vt:vector size="13" baseType="lpstr">
      <vt:lpstr>Naslovna</vt:lpstr>
      <vt:lpstr>RDG</vt:lpstr>
      <vt:lpstr>BILANCA</vt:lpstr>
      <vt:lpstr>FINANCIJSKI TOK</vt:lpstr>
      <vt:lpstr>DOH</vt:lpstr>
      <vt:lpstr>FIN POKAZATELJI</vt:lpstr>
      <vt:lpstr>_1._Doprinosi</vt:lpstr>
      <vt:lpstr>_2._Doprinosi</vt:lpstr>
      <vt:lpstr>BILANCA!Podrucje_ispisa</vt:lpstr>
      <vt:lpstr>DOH!Podrucje_ispisa</vt:lpstr>
      <vt:lpstr>'FINANCIJSKI TOK'!Podrucje_ispisa</vt:lpstr>
      <vt:lpstr>Naslovna!Podrucje_ispisa</vt:lpstr>
      <vt:lpstr>RDG!Podrucje_ispisa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Hamag Bicro</cp:lastModifiedBy>
  <cp:lastPrinted>2022-03-23T07:49:35Z</cp:lastPrinted>
  <dcterms:created xsi:type="dcterms:W3CDTF">2022-02-23T08:32:50Z</dcterms:created>
  <dcterms:modified xsi:type="dcterms:W3CDTF">2022-05-10T10:21:18Z</dcterms:modified>
</cp:coreProperties>
</file>